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ez 23" sheetId="1" r:id="rId1"/>
  </sheets>
  <definedNames/>
  <calcPr fullCalcOnLoad="1"/>
</workbook>
</file>

<file path=xl/sharedStrings.xml><?xml version="1.0" encoding="utf-8"?>
<sst xmlns="http://schemas.openxmlformats.org/spreadsheetml/2006/main" count="227" uniqueCount="131">
  <si>
    <t>DELTAOMEGA                              CUSTOS FUNCIONARIOS - DEZEMBRO 2023</t>
  </si>
  <si>
    <t xml:space="preserve">Nº </t>
  </si>
  <si>
    <t>Funcionário</t>
  </si>
  <si>
    <t>Cargo</t>
  </si>
  <si>
    <t>Salário Atual</t>
  </si>
  <si>
    <t>Ad.Not</t>
  </si>
  <si>
    <t>13ºSalário</t>
  </si>
  <si>
    <t>Férias</t>
  </si>
  <si>
    <t>Fgts</t>
  </si>
  <si>
    <t xml:space="preserve">INSS </t>
  </si>
  <si>
    <t>RAT 3,0%</t>
  </si>
  <si>
    <t>TERCEIROS 1,5%</t>
  </si>
  <si>
    <t>VR</t>
  </si>
  <si>
    <t>VT</t>
  </si>
  <si>
    <t>CM</t>
  </si>
  <si>
    <t>SV</t>
  </si>
  <si>
    <t>Total</t>
  </si>
  <si>
    <t xml:space="preserve">Alvany Gomes Florentino Junior </t>
  </si>
  <si>
    <t>Auxiliar de Monitoramento</t>
  </si>
  <si>
    <t xml:space="preserve">Alvaro da Silva Silva </t>
  </si>
  <si>
    <t xml:space="preserve">Ana Caroline Alves do Amaral </t>
  </si>
  <si>
    <t>Operadora de Monitoramento Junior</t>
  </si>
  <si>
    <t xml:space="preserve">Ana Geizima Rocha Camara </t>
  </si>
  <si>
    <t xml:space="preserve">Ana Karolina Alves Costa </t>
  </si>
  <si>
    <t>Ana Karolina Alves Costa</t>
  </si>
  <si>
    <t>Operador Monitoramento Pleno</t>
  </si>
  <si>
    <t xml:space="preserve">Andreia do Santos Severo </t>
  </si>
  <si>
    <t>Andreia dos Santos Severo</t>
  </si>
  <si>
    <t>Andressa Jesus Souza</t>
  </si>
  <si>
    <t>Andressa Jesus de Souza</t>
  </si>
  <si>
    <t>Antonia Jessica Cavalcante de Souza</t>
  </si>
  <si>
    <t xml:space="preserve">Ariana Almeida Oliveira </t>
  </si>
  <si>
    <t>Ariana Almeida Oliveira</t>
  </si>
  <si>
    <t>Lider de Monitoramento Pleno</t>
  </si>
  <si>
    <t>Augusto Cesar Santos Barbosa</t>
  </si>
  <si>
    <t>Operador Monitoramento Senior</t>
  </si>
  <si>
    <r>
      <rPr>
        <sz val="11"/>
        <color indexed="8"/>
        <rFont val="Calibri"/>
        <family val="0"/>
      </rPr>
      <t xml:space="preserve">Breno Ferreira Pinto </t>
    </r>
    <r>
      <rPr>
        <sz val="11"/>
        <color indexed="12"/>
        <rFont val="Calibri"/>
        <family val="0"/>
      </rPr>
      <t>(Alarme)</t>
    </r>
  </si>
  <si>
    <t>Breno Ferreira Pinto</t>
  </si>
  <si>
    <t>Operador de Monitoramento Junior</t>
  </si>
  <si>
    <t xml:space="preserve">Bruno da Silva Barbosa </t>
  </si>
  <si>
    <t>Bruno da Silva Barbosa</t>
  </si>
  <si>
    <r>
      <rPr>
        <sz val="11"/>
        <color indexed="8"/>
        <rFont val="Calibri"/>
        <family val="0"/>
      </rPr>
      <t xml:space="preserve">Bruno Vinicius da Silva </t>
    </r>
    <r>
      <rPr>
        <sz val="11"/>
        <color indexed="12"/>
        <rFont val="Calibri"/>
        <family val="0"/>
      </rPr>
      <t>(Alarme)</t>
    </r>
  </si>
  <si>
    <t>Bruno Vinicius da Silva</t>
  </si>
  <si>
    <t>Lider de Monitoramento Junior</t>
  </si>
  <si>
    <t>Carlos Eduardo da Rocha</t>
  </si>
  <si>
    <t xml:space="preserve">Operador de Monitoramento </t>
  </si>
  <si>
    <t xml:space="preserve">Carlos Eduardo Rodrigues Lima </t>
  </si>
  <si>
    <t xml:space="preserve">Claudineia Ferreira da Conceição </t>
  </si>
  <si>
    <t>Danilo Sancho da Gama</t>
  </si>
  <si>
    <t>Ednalva Vieira da Conceição</t>
  </si>
  <si>
    <t>Eliziane Alves de Jesus</t>
  </si>
  <si>
    <t>Operadora de Monitoramento Pleno</t>
  </si>
  <si>
    <t>Érika Santos de Araújo</t>
  </si>
  <si>
    <t>Érika Santos de Araujo</t>
  </si>
  <si>
    <t xml:space="preserve">Felipe Firmo Muniz </t>
  </si>
  <si>
    <t xml:space="preserve">Gabriel Araujo Oliveira de Lira </t>
  </si>
  <si>
    <t xml:space="preserve">Geisiane Maria Moreira Torres </t>
  </si>
  <si>
    <t>Geisiane Maria Moreira Torres</t>
  </si>
  <si>
    <t>Auxiliar Monitoramento</t>
  </si>
  <si>
    <t>Giovana Rodrigues de Freitas</t>
  </si>
  <si>
    <t xml:space="preserve">Auxiliar de Monitoramento </t>
  </si>
  <si>
    <t>Girlane Santos da Silva</t>
  </si>
  <si>
    <t>Lider de Monitoramento Senior</t>
  </si>
  <si>
    <t xml:space="preserve">Greyce Valentina Silva Santana </t>
  </si>
  <si>
    <t xml:space="preserve">Guilherme Adelipio Barros Amorim </t>
  </si>
  <si>
    <t xml:space="preserve">Gustavo Dias Silva </t>
  </si>
  <si>
    <t xml:space="preserve">Gustavo Montovani da Silva </t>
  </si>
  <si>
    <t>Isabelle de Jesus Alves</t>
  </si>
  <si>
    <t>Jéssica Reis Santos Macedo</t>
  </si>
  <si>
    <t>Jessica Reis Santos Macedo</t>
  </si>
  <si>
    <t xml:space="preserve">João Victor Mendonça Nascimento </t>
  </si>
  <si>
    <t xml:space="preserve">João Gabriel Silva Souza </t>
  </si>
  <si>
    <t>Joice Bueno Gonçalves</t>
  </si>
  <si>
    <r>
      <rPr>
        <sz val="11"/>
        <color indexed="8"/>
        <rFont val="Calibri"/>
        <family val="0"/>
      </rPr>
      <t xml:space="preserve">Julia Oliveira da Cruz </t>
    </r>
    <r>
      <rPr>
        <sz val="11"/>
        <color indexed="12"/>
        <rFont val="Calibri"/>
        <family val="0"/>
      </rPr>
      <t>(Alarme)</t>
    </r>
  </si>
  <si>
    <t>Julia Oliveira da Cruz</t>
  </si>
  <si>
    <t xml:space="preserve">Karolyne Vitoria santana da silva </t>
  </si>
  <si>
    <t xml:space="preserve">Kamilla Vitoria Ramalho Ferreira </t>
  </si>
  <si>
    <t>Klaus Albert Klabacher</t>
  </si>
  <si>
    <t>Operador de Monitoramento Pleno</t>
  </si>
  <si>
    <t xml:space="preserve">Laiane Gleice Ribeiro Pereira </t>
  </si>
  <si>
    <t>Laiane Gleice Ribeiro Pereira</t>
  </si>
  <si>
    <t>Líder de Monitorameno Junior</t>
  </si>
  <si>
    <t>Lara Vieira dos Santos</t>
  </si>
  <si>
    <t>Operadora Monitoramento Senior</t>
  </si>
  <si>
    <t xml:space="preserve">Larissa Lopes Guimarâes Machado </t>
  </si>
  <si>
    <t xml:space="preserve">Laryssa dos Santos Fernandes </t>
  </si>
  <si>
    <t>Leticia Mota Santos</t>
  </si>
  <si>
    <t>Operador Monitoramento Junior</t>
  </si>
  <si>
    <t xml:space="preserve">Lusiana Trindade Salviano </t>
  </si>
  <si>
    <t xml:space="preserve">Maiane Gleice Vieira Ruas </t>
  </si>
  <si>
    <t>Maiane Gleice Vieira Ruas</t>
  </si>
  <si>
    <t xml:space="preserve">Marcos Vinicius Santos Nascimento </t>
  </si>
  <si>
    <t>Marcos Vinicius Santos Nascimento</t>
  </si>
  <si>
    <t>Mariana Alves Ponciano</t>
  </si>
  <si>
    <t>Operador Monitoramento Senior I</t>
  </si>
  <si>
    <t xml:space="preserve">Mariana Santana Filho </t>
  </si>
  <si>
    <t>Marina Novais Silva</t>
  </si>
  <si>
    <t xml:space="preserve">Monica Brito Oliveira </t>
  </si>
  <si>
    <t>Murilo Rodrigues da Silva</t>
  </si>
  <si>
    <t xml:space="preserve">Namour Rodrigues Martins </t>
  </si>
  <si>
    <t>Namour Rodrigues Martins</t>
  </si>
  <si>
    <t>Nuryan Fiama Nascimento de Carvalho</t>
  </si>
  <si>
    <r>
      <rPr>
        <sz val="11"/>
        <color indexed="8"/>
        <rFont val="Calibri"/>
        <family val="0"/>
      </rPr>
      <t>Patrik Victor Alves Ferreira</t>
    </r>
    <r>
      <rPr>
        <sz val="11"/>
        <color indexed="12"/>
        <rFont val="Calibri"/>
        <family val="0"/>
      </rPr>
      <t xml:space="preserve"> (Alarme)</t>
    </r>
  </si>
  <si>
    <t xml:space="preserve">Patrik Victor Alves Ferreira </t>
  </si>
  <si>
    <r>
      <rPr>
        <sz val="11"/>
        <color indexed="8"/>
        <rFont val="Calibri"/>
        <family val="0"/>
      </rPr>
      <t>Pedro Gines Aguera da Silva</t>
    </r>
    <r>
      <rPr>
        <sz val="11"/>
        <color indexed="12"/>
        <rFont val="Calibri"/>
        <family val="0"/>
      </rPr>
      <t xml:space="preserve"> (Alarme)</t>
    </r>
  </si>
  <si>
    <t xml:space="preserve">Pedro Gines Aguera da Silva </t>
  </si>
  <si>
    <t xml:space="preserve">Rafael Pereira de Araujo </t>
  </si>
  <si>
    <t xml:space="preserve">Roberta dos Santos de Araujo </t>
  </si>
  <si>
    <t xml:space="preserve">Rosicleide Silva de Oliveira </t>
  </si>
  <si>
    <t>Ryan Henrique de Sena Santos</t>
  </si>
  <si>
    <t xml:space="preserve">Ryan Henrique de Sena Santos </t>
  </si>
  <si>
    <t xml:space="preserve">Sabrina de Araujo Batista </t>
  </si>
  <si>
    <t>Sonia Lim</t>
  </si>
  <si>
    <t xml:space="preserve">Suzana Martins dos Anjos </t>
  </si>
  <si>
    <t xml:space="preserve">Talita Cristina Alves de Oliveira </t>
  </si>
  <si>
    <t xml:space="preserve">Taciana Celina Silva </t>
  </si>
  <si>
    <r>
      <rPr>
        <sz val="11"/>
        <color indexed="8"/>
        <rFont val="Calibri"/>
        <family val="0"/>
      </rPr>
      <t xml:space="preserve">Teresa Ramos </t>
    </r>
    <r>
      <rPr>
        <sz val="11"/>
        <color indexed="12"/>
        <rFont val="Calibri"/>
        <family val="0"/>
      </rPr>
      <t>(alarme)</t>
    </r>
  </si>
  <si>
    <t xml:space="preserve">Teresa Ramos </t>
  </si>
  <si>
    <t>Thaynara Azevedo Lima</t>
  </si>
  <si>
    <t>Valquiria Santos Milke</t>
  </si>
  <si>
    <t>Líder de Monitoramento Senior</t>
  </si>
  <si>
    <t>Victoria Gouveia Silva dos Santos</t>
  </si>
  <si>
    <t xml:space="preserve">Victor Hugo Pereira de Jesus </t>
  </si>
  <si>
    <t xml:space="preserve">Victor Leonardo Ferreira da Silva </t>
  </si>
  <si>
    <r>
      <rPr>
        <sz val="11"/>
        <color indexed="8"/>
        <rFont val="Calibri"/>
        <family val="0"/>
      </rPr>
      <t>Victor Lustosa Santos</t>
    </r>
    <r>
      <rPr>
        <sz val="11"/>
        <color indexed="12"/>
        <rFont val="Calibri"/>
        <family val="0"/>
      </rPr>
      <t xml:space="preserve"> (Alarme)</t>
    </r>
  </si>
  <si>
    <t>Victor Lustosa Santos</t>
  </si>
  <si>
    <t xml:space="preserve">Vinicius Alves da Silva </t>
  </si>
  <si>
    <t>Vinicius Alves da Silva</t>
  </si>
  <si>
    <t xml:space="preserve">Vinicius Leandro dos Santos </t>
  </si>
  <si>
    <t xml:space="preserve">Wedja Rayza Oliveira Silva </t>
  </si>
  <si>
    <t xml:space="preserve">Weslley da Silva Lopes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</si>
</sst>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12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5">
    <xf numFmtId="0" fontId="0" fillId="0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left"/>
      <protection/>
    </xf>
    <xf numFmtId="4" fontId="0" fillId="3" borderId="1" xfId="0" applyNumberFormat="1" applyFill="1" applyBorder="1" applyAlignment="1" applyProtection="1">
      <alignment horizontal="right"/>
      <protection/>
    </xf>
    <xf numFmtId="4" fontId="1" fillId="3" borderId="1" xfId="0" applyNumberFormat="1" applyFont="1" applyFill="1" applyBorder="1" applyAlignment="1" applyProtection="1">
      <alignment horizontal="right"/>
      <protection/>
    </xf>
    <xf numFmtId="0" fontId="0" fillId="3" borderId="1" xfId="0" applyFill="1" applyBorder="1" applyAlignment="1" applyProtection="1">
      <alignment/>
      <protection/>
    </xf>
    <xf numFmtId="4" fontId="0" fillId="3" borderId="1" xfId="0" applyNumberFormat="1" applyFill="1" applyBorder="1" applyAlignment="1" applyProtection="1">
      <alignment/>
      <protection/>
    </xf>
    <xf numFmtId="0" fontId="1" fillId="4" borderId="1" xfId="0" applyFont="1" applyFill="1" applyBorder="1" applyAlignment="1" applyProtection="1">
      <alignment horizontal="center"/>
      <protection/>
    </xf>
    <xf numFmtId="0" fontId="0" fillId="4" borderId="1" xfId="0" applyFill="1" applyBorder="1" applyAlignment="1" applyProtection="1">
      <alignment horizontal="left"/>
      <protection/>
    </xf>
    <xf numFmtId="0" fontId="0" fillId="4" borderId="1" xfId="0" applyFill="1" applyBorder="1" applyAlignment="1" applyProtection="1">
      <alignment/>
      <protection/>
    </xf>
    <xf numFmtId="4" fontId="0" fillId="4" borderId="1" xfId="0" applyNumberFormat="1" applyFill="1" applyBorder="1" applyAlignment="1" applyProtection="1">
      <alignment horizontal="right"/>
      <protection/>
    </xf>
    <xf numFmtId="4" fontId="0" fillId="4" borderId="1" xfId="0" applyNumberFormat="1" applyFill="1" applyBorder="1" applyAlignment="1" applyProtection="1">
      <alignment/>
      <protection/>
    </xf>
    <xf numFmtId="4" fontId="1" fillId="4" borderId="1" xfId="0" applyNumberFormat="1" applyFont="1" applyFill="1" applyBorder="1" applyAlignment="1" applyProtection="1">
      <alignment horizontal="right"/>
      <protection/>
    </xf>
    <xf numFmtId="0" fontId="0" fillId="4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4C6E7"/>
      <rgbColor rgb="0092D05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workbookViewId="0" topLeftCell="A1">
      <selection activeCell="D78" sqref="D78"/>
    </sheetView>
  </sheetViews>
  <sheetFormatPr defaultColWidth="9.140625" defaultRowHeight="15"/>
  <cols>
    <col min="1" max="1" width="3.8515625" style="0" customWidth="1"/>
    <col min="2" max="2" width="28.421875" style="0" customWidth="1"/>
    <col min="3" max="3" width="33.140625" style="0" customWidth="1"/>
    <col min="4" max="4" width="15.28125" style="0" customWidth="1"/>
    <col min="5" max="5" width="11.57421875" style="0" customWidth="1"/>
    <col min="6" max="6" width="9.140625" style="0" customWidth="1"/>
    <col min="7" max="7" width="9.57421875" style="0" customWidth="1"/>
    <col min="8" max="10" width="9.140625" style="0" customWidth="1"/>
    <col min="11" max="11" width="8.7109375" style="0" customWidth="1"/>
    <col min="12" max="12" width="9.57421875" style="0" customWidth="1"/>
    <col min="13" max="16" width="9.140625" style="0" customWidth="1"/>
    <col min="17" max="17" width="10.140625" style="0" customWidth="1"/>
    <col min="18" max="18" width="9.140625" style="0" customWidth="1"/>
  </cols>
  <sheetData>
    <row r="1" spans="1:17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5">
      <c r="A3" s="1" t="s">
        <v>1</v>
      </c>
      <c r="B3" s="1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</row>
    <row r="4" spans="1:17" s="13" customFormat="1" ht="12.75">
      <c r="A4" s="7">
        <v>1</v>
      </c>
      <c r="B4" s="8" t="s">
        <v>17</v>
      </c>
      <c r="C4" s="8" t="s">
        <v>17</v>
      </c>
      <c r="D4" s="9" t="s">
        <v>18</v>
      </c>
      <c r="E4" s="10">
        <v>1474.05</v>
      </c>
      <c r="F4" s="11">
        <f>E4*20%</f>
        <v>294.81</v>
      </c>
      <c r="G4" s="10">
        <f>(E4+F4)/12</f>
        <v>147.405</v>
      </c>
      <c r="H4" s="10">
        <f>((E4+F4)*1.333)/12</f>
        <v>196.49086499999999</v>
      </c>
      <c r="I4" s="10">
        <f>(E4+F4)*8%</f>
        <v>141.5088</v>
      </c>
      <c r="J4" s="10">
        <f>(E4+F4)*20%</f>
        <v>353.772</v>
      </c>
      <c r="K4" s="10">
        <f>(E4+F4)*3%</f>
        <v>53.065799999999996</v>
      </c>
      <c r="L4" s="10">
        <f>(E4+F4)*5.8%</f>
        <v>102.59387999999998</v>
      </c>
      <c r="M4" s="10">
        <v>490</v>
      </c>
      <c r="N4" s="10">
        <v>160</v>
      </c>
      <c r="O4" s="10">
        <v>95</v>
      </c>
      <c r="P4" s="10">
        <v>14</v>
      </c>
      <c r="Q4" s="12">
        <f>SUM(E4:P4)</f>
        <v>3522.696345</v>
      </c>
    </row>
    <row r="5" spans="1:17" s="13" customFormat="1" ht="12.75">
      <c r="A5" s="7">
        <v>2</v>
      </c>
      <c r="B5" s="8" t="s">
        <v>19</v>
      </c>
      <c r="C5" s="8" t="s">
        <v>19</v>
      </c>
      <c r="D5" s="9" t="s">
        <v>18</v>
      </c>
      <c r="E5" s="10">
        <v>1474.05</v>
      </c>
      <c r="F5" s="11">
        <v>0</v>
      </c>
      <c r="G5" s="10">
        <f>(E5+F5)/12</f>
        <v>122.83749999999999</v>
      </c>
      <c r="H5" s="10">
        <f>((E5+F5)*1.333)/12</f>
        <v>163.74238749999998</v>
      </c>
      <c r="I5" s="10">
        <f>(E5+F5)*8%</f>
        <v>117.92399999999999</v>
      </c>
      <c r="J5" s="10">
        <f>(E5+F5)*20%</f>
        <v>294.81</v>
      </c>
      <c r="K5" s="10">
        <f>(E5+F5)*3%</f>
        <v>44.2215</v>
      </c>
      <c r="L5" s="10">
        <f>(E5+F5)*5.8%</f>
        <v>85.49489999999999</v>
      </c>
      <c r="M5" s="10">
        <v>490</v>
      </c>
      <c r="N5" s="10">
        <v>160</v>
      </c>
      <c r="O5" s="10">
        <v>95</v>
      </c>
      <c r="P5" s="10">
        <v>14</v>
      </c>
      <c r="Q5" s="12">
        <f>SUM(E5:P5)</f>
        <v>3062.0802875000004</v>
      </c>
    </row>
    <row r="6" spans="1:17" s="13" customFormat="1" ht="12.75">
      <c r="A6" s="7">
        <v>3</v>
      </c>
      <c r="B6" s="8" t="s">
        <v>20</v>
      </c>
      <c r="C6" s="8" t="s">
        <v>20</v>
      </c>
      <c r="D6" s="9" t="s">
        <v>21</v>
      </c>
      <c r="E6" s="10">
        <v>1825.24</v>
      </c>
      <c r="F6" s="11">
        <v>0</v>
      </c>
      <c r="G6" s="10">
        <f>(E6+F6)/12</f>
        <v>152.10333333333332</v>
      </c>
      <c r="H6" s="10">
        <f>((E6+F6)*1.333)/12</f>
        <v>202.75374333333332</v>
      </c>
      <c r="I6" s="10">
        <f>(E6+F6)*8%</f>
        <v>146.0192</v>
      </c>
      <c r="J6" s="10">
        <f>(E6+F6)*20%</f>
        <v>365.048</v>
      </c>
      <c r="K6" s="10">
        <f>(E6+F6)*3%</f>
        <v>54.7572</v>
      </c>
      <c r="L6" s="10">
        <f>(E6+F6)*5.8%</f>
        <v>105.86392</v>
      </c>
      <c r="M6" s="10">
        <v>490</v>
      </c>
      <c r="N6" s="10">
        <v>160</v>
      </c>
      <c r="O6" s="10">
        <v>95</v>
      </c>
      <c r="P6" s="10">
        <v>14</v>
      </c>
      <c r="Q6" s="12">
        <f>SUM(E6:P6)</f>
        <v>3610.785396666666</v>
      </c>
    </row>
    <row r="7" spans="1:17" s="13" customFormat="1" ht="12.75">
      <c r="A7" s="7">
        <v>4</v>
      </c>
      <c r="B7" s="8" t="s">
        <v>22</v>
      </c>
      <c r="C7" s="8" t="s">
        <v>22</v>
      </c>
      <c r="D7" s="9" t="s">
        <v>18</v>
      </c>
      <c r="E7" s="10">
        <v>1474.05</v>
      </c>
      <c r="F7" s="11">
        <v>0</v>
      </c>
      <c r="G7" s="10">
        <f>(E7+F7)/12</f>
        <v>122.83749999999999</v>
      </c>
      <c r="H7" s="10">
        <f>((E7+F7)*1.333)/12</f>
        <v>163.74238749999998</v>
      </c>
      <c r="I7" s="10">
        <f>(E7+F7)*8%</f>
        <v>117.92399999999999</v>
      </c>
      <c r="J7" s="10">
        <f>(E7+F7)*20%</f>
        <v>294.81</v>
      </c>
      <c r="K7" s="10">
        <f>(E7+F7)*3%</f>
        <v>44.2215</v>
      </c>
      <c r="L7" s="10">
        <f>(E7+F7)*5.8%</f>
        <v>85.49489999999999</v>
      </c>
      <c r="M7" s="10">
        <v>490</v>
      </c>
      <c r="N7" s="10">
        <v>320</v>
      </c>
      <c r="O7" s="10">
        <v>95</v>
      </c>
      <c r="P7" s="10">
        <v>14</v>
      </c>
      <c r="Q7" s="12">
        <f>SUM(E7:P7)</f>
        <v>3222.0802875000004</v>
      </c>
    </row>
    <row r="8" spans="1:17" s="13" customFormat="1" ht="12.75">
      <c r="A8" s="7">
        <v>5</v>
      </c>
      <c r="B8" s="8" t="s">
        <v>23</v>
      </c>
      <c r="C8" s="8" t="s">
        <v>24</v>
      </c>
      <c r="D8" s="9" t="s">
        <v>25</v>
      </c>
      <c r="E8" s="10">
        <v>2018.78</v>
      </c>
      <c r="F8" s="11">
        <v>0</v>
      </c>
      <c r="G8" s="10">
        <f>(E8+F8)/12</f>
        <v>168.23166666666665</v>
      </c>
      <c r="H8" s="10">
        <f>((E8+F8)*1.333)/12</f>
        <v>224.25281166666664</v>
      </c>
      <c r="I8" s="10">
        <f>(E8+F8)*8%</f>
        <v>161.5024</v>
      </c>
      <c r="J8" s="10">
        <f>(E8+F8)*20%</f>
        <v>403.75600000000003</v>
      </c>
      <c r="K8" s="10">
        <f>(E8+F8)*3%</f>
        <v>60.563399999999994</v>
      </c>
      <c r="L8" s="10">
        <f>(E8+F8)*5.8%</f>
        <v>117.08923999999999</v>
      </c>
      <c r="M8" s="10">
        <v>490</v>
      </c>
      <c r="N8" s="10">
        <v>450.24</v>
      </c>
      <c r="O8" s="11">
        <v>95</v>
      </c>
      <c r="P8" s="10">
        <v>14</v>
      </c>
      <c r="Q8" s="12">
        <f>SUM(E8:P8)</f>
        <v>4203.415518333333</v>
      </c>
    </row>
    <row r="9" spans="1:17" s="13" customFormat="1" ht="12.75">
      <c r="A9" s="7">
        <v>6</v>
      </c>
      <c r="B9" s="9" t="s">
        <v>26</v>
      </c>
      <c r="C9" s="8" t="s">
        <v>27</v>
      </c>
      <c r="D9" s="9" t="s">
        <v>25</v>
      </c>
      <c r="E9" s="10">
        <v>2018.78</v>
      </c>
      <c r="F9" s="10">
        <v>0</v>
      </c>
      <c r="G9" s="10">
        <f>(E9+F9)/12</f>
        <v>168.23166666666665</v>
      </c>
      <c r="H9" s="10">
        <f>(E9*1.333)/12</f>
        <v>224.25281166666664</v>
      </c>
      <c r="I9" s="10">
        <f>(E9+F9)*8%</f>
        <v>161.5024</v>
      </c>
      <c r="J9" s="10">
        <f>(E9+F9)*20%</f>
        <v>403.75600000000003</v>
      </c>
      <c r="K9" s="10">
        <f>(E9+F9)*3%</f>
        <v>60.563399999999994</v>
      </c>
      <c r="L9" s="10">
        <f>(E9+F9)*5.8%</f>
        <v>117.08923999999999</v>
      </c>
      <c r="M9" s="10">
        <v>672</v>
      </c>
      <c r="N9" s="10">
        <v>193.2</v>
      </c>
      <c r="O9" s="10">
        <v>95</v>
      </c>
      <c r="P9" s="10">
        <v>14</v>
      </c>
      <c r="Q9" s="12">
        <f>SUM(E9:P9)</f>
        <v>4128.375518333332</v>
      </c>
    </row>
    <row r="10" spans="1:17" s="13" customFormat="1" ht="12.75">
      <c r="A10" s="7">
        <v>7</v>
      </c>
      <c r="B10" s="9" t="s">
        <v>28</v>
      </c>
      <c r="C10" s="8" t="s">
        <v>29</v>
      </c>
      <c r="D10" s="9" t="s">
        <v>21</v>
      </c>
      <c r="E10" s="10">
        <v>1825.24</v>
      </c>
      <c r="F10" s="11">
        <v>0</v>
      </c>
      <c r="G10" s="10">
        <f>(E10+F10)/12</f>
        <v>152.10333333333332</v>
      </c>
      <c r="H10" s="10">
        <f>((E10+F10)*1.333)/12</f>
        <v>202.75374333333332</v>
      </c>
      <c r="I10" s="10">
        <f>(E10+F10)*8%</f>
        <v>146.0192</v>
      </c>
      <c r="J10" s="10">
        <f>(E10+F10)*20%</f>
        <v>365.048</v>
      </c>
      <c r="K10" s="10">
        <f>(E10+F10)*3%</f>
        <v>54.7572</v>
      </c>
      <c r="L10" s="10">
        <f>(E10+F10)*5.8%</f>
        <v>105.86392</v>
      </c>
      <c r="M10" s="10">
        <v>776</v>
      </c>
      <c r="N10" s="10">
        <v>0</v>
      </c>
      <c r="O10" s="10">
        <v>95</v>
      </c>
      <c r="P10" s="10">
        <v>14</v>
      </c>
      <c r="Q10" s="12">
        <f>SUM(E10:P10)</f>
        <v>3736.785396666666</v>
      </c>
    </row>
    <row r="11" spans="1:17" s="13" customFormat="1" ht="12.75">
      <c r="A11" s="7">
        <v>8</v>
      </c>
      <c r="B11" s="9" t="s">
        <v>30</v>
      </c>
      <c r="C11" s="9" t="s">
        <v>30</v>
      </c>
      <c r="D11" s="9" t="s">
        <v>18</v>
      </c>
      <c r="E11" s="10">
        <v>1474.05</v>
      </c>
      <c r="F11" s="11">
        <v>0</v>
      </c>
      <c r="G11" s="10">
        <f>(E11+F11)/12</f>
        <v>122.83749999999999</v>
      </c>
      <c r="H11" s="10">
        <f>((E11+F11)*1.333)/12</f>
        <v>163.74238749999998</v>
      </c>
      <c r="I11" s="10">
        <f>(E11+F11)*8%</f>
        <v>117.92399999999999</v>
      </c>
      <c r="J11" s="10">
        <f>(E11+F11)*20%</f>
        <v>294.81</v>
      </c>
      <c r="K11" s="10">
        <f>(E11+F11)*3%</f>
        <v>44.2215</v>
      </c>
      <c r="L11" s="10">
        <f>(E11+F11)*5.8%</f>
        <v>85.49489999999999</v>
      </c>
      <c r="M11" s="10">
        <v>490</v>
      </c>
      <c r="N11" s="10">
        <v>160</v>
      </c>
      <c r="O11" s="10">
        <v>95</v>
      </c>
      <c r="P11" s="10">
        <v>14</v>
      </c>
      <c r="Q11" s="12">
        <f>SUM(E11:P11)</f>
        <v>3062.0802875000004</v>
      </c>
    </row>
    <row r="12" spans="1:17" s="13" customFormat="1" ht="12.75">
      <c r="A12" s="7">
        <v>9</v>
      </c>
      <c r="B12" s="8" t="s">
        <v>31</v>
      </c>
      <c r="C12" s="9" t="s">
        <v>32</v>
      </c>
      <c r="D12" s="9" t="s">
        <v>33</v>
      </c>
      <c r="E12" s="11">
        <v>2679.06</v>
      </c>
      <c r="F12" s="11">
        <v>0</v>
      </c>
      <c r="G12" s="10">
        <f>(E12+F12)/12</f>
        <v>223.255</v>
      </c>
      <c r="H12" s="10">
        <f>((E12+F12)*1.333)/12</f>
        <v>297.598915</v>
      </c>
      <c r="I12" s="10">
        <f>(E12+F12)*8%</f>
        <v>214.3248</v>
      </c>
      <c r="J12" s="10">
        <f>(E12+F12)*20%</f>
        <v>535.812</v>
      </c>
      <c r="K12" s="10">
        <f>(E12+F12)*3%</f>
        <v>80.3718</v>
      </c>
      <c r="L12" s="10">
        <f>(E12+F12)*5.8%</f>
        <v>155.38547999999997</v>
      </c>
      <c r="M12" s="10">
        <v>490</v>
      </c>
      <c r="N12" s="10">
        <v>0</v>
      </c>
      <c r="O12" s="10">
        <v>95</v>
      </c>
      <c r="P12" s="10">
        <v>14</v>
      </c>
      <c r="Q12" s="12">
        <f>SUM(E12:P12)</f>
        <v>4784.807995</v>
      </c>
    </row>
    <row r="13" spans="1:17" s="13" customFormat="1" ht="12.75">
      <c r="A13" s="7">
        <v>10</v>
      </c>
      <c r="B13" s="8" t="s">
        <v>34</v>
      </c>
      <c r="C13" s="9" t="s">
        <v>34</v>
      </c>
      <c r="D13" s="8" t="s">
        <v>35</v>
      </c>
      <c r="E13" s="10">
        <v>2274.53</v>
      </c>
      <c r="F13" s="11">
        <v>0</v>
      </c>
      <c r="G13" s="10">
        <f>(E13+F13)/12</f>
        <v>189.54416666666668</v>
      </c>
      <c r="H13" s="10">
        <f>((E13+F13)*1.333)/12</f>
        <v>252.6623741666667</v>
      </c>
      <c r="I13" s="10">
        <f>(E13+F13)*8%</f>
        <v>181.96240000000003</v>
      </c>
      <c r="J13" s="10">
        <f>(E13+F13)*20%</f>
        <v>454.90600000000006</v>
      </c>
      <c r="K13" s="10">
        <f>(E13+F13)*3%</f>
        <v>68.2359</v>
      </c>
      <c r="L13" s="10">
        <f>(E13+F13)*5.8%</f>
        <v>131.92274</v>
      </c>
      <c r="M13" s="10">
        <v>490</v>
      </c>
      <c r="N13" s="10">
        <v>0</v>
      </c>
      <c r="O13" s="10">
        <v>95</v>
      </c>
      <c r="P13" s="10">
        <v>14</v>
      </c>
      <c r="Q13" s="12">
        <f>SUM(E13:P13)</f>
        <v>4152.763580833333</v>
      </c>
    </row>
    <row r="14" spans="1:17" s="13" customFormat="1" ht="12.75">
      <c r="A14" s="7">
        <v>11</v>
      </c>
      <c r="B14" s="8" t="s">
        <v>36</v>
      </c>
      <c r="C14" s="9" t="s">
        <v>37</v>
      </c>
      <c r="D14" s="9" t="s">
        <v>38</v>
      </c>
      <c r="E14" s="11">
        <v>1825.24</v>
      </c>
      <c r="F14" s="11">
        <v>0</v>
      </c>
      <c r="G14" s="10">
        <f>(E14+F14)/12</f>
        <v>152.10333333333332</v>
      </c>
      <c r="H14" s="10">
        <f>((E14+F14)*1.333)/12</f>
        <v>202.75374333333332</v>
      </c>
      <c r="I14" s="10">
        <f>(E14+F14)*8%</f>
        <v>146.0192</v>
      </c>
      <c r="J14" s="10">
        <f>(E14+F14)*20%</f>
        <v>365.048</v>
      </c>
      <c r="K14" s="10">
        <f>(E14+F14)*3%</f>
        <v>54.7572</v>
      </c>
      <c r="L14" s="10">
        <f>(E14+F14)*5.8%</f>
        <v>105.86392</v>
      </c>
      <c r="M14" s="10">
        <v>490</v>
      </c>
      <c r="N14" s="10">
        <v>160</v>
      </c>
      <c r="O14" s="10">
        <v>95</v>
      </c>
      <c r="P14" s="10">
        <v>14</v>
      </c>
      <c r="Q14" s="12">
        <f>SUM(E14:P14)</f>
        <v>3610.785396666666</v>
      </c>
    </row>
    <row r="15" spans="1:17" s="13" customFormat="1" ht="12.75">
      <c r="A15" s="7">
        <v>12</v>
      </c>
      <c r="B15" s="8" t="s">
        <v>39</v>
      </c>
      <c r="C15" s="9" t="s">
        <v>40</v>
      </c>
      <c r="D15" s="9" t="s">
        <v>38</v>
      </c>
      <c r="E15" s="11">
        <v>1825.24</v>
      </c>
      <c r="F15" s="11">
        <v>0</v>
      </c>
      <c r="G15" s="10">
        <f>(E15+F15)/12</f>
        <v>152.10333333333332</v>
      </c>
      <c r="H15" s="10">
        <f>((E15+F15)*1.333)/12</f>
        <v>202.75374333333332</v>
      </c>
      <c r="I15" s="10">
        <f>(E15+F15)*8%</f>
        <v>146.0192</v>
      </c>
      <c r="J15" s="10">
        <f>(E15+F15)*20%</f>
        <v>365.048</v>
      </c>
      <c r="K15" s="10">
        <f>(E15+F15)*3%</f>
        <v>54.7572</v>
      </c>
      <c r="L15" s="10">
        <f>(E15+F15)*5.8%</f>
        <v>105.86392</v>
      </c>
      <c r="M15" s="10">
        <v>672</v>
      </c>
      <c r="N15" s="10">
        <v>230</v>
      </c>
      <c r="O15" s="10">
        <v>95</v>
      </c>
      <c r="P15" s="10">
        <v>14</v>
      </c>
      <c r="Q15" s="12">
        <f>SUM(E15:P15)</f>
        <v>3862.785396666666</v>
      </c>
    </row>
    <row r="16" spans="1:17" s="13" customFormat="1" ht="12.75">
      <c r="A16" s="7">
        <v>13</v>
      </c>
      <c r="B16" s="8" t="s">
        <v>41</v>
      </c>
      <c r="C16" s="9" t="s">
        <v>42</v>
      </c>
      <c r="D16" s="9" t="s">
        <v>43</v>
      </c>
      <c r="E16" s="11">
        <v>2446.32</v>
      </c>
      <c r="F16" s="11">
        <v>0</v>
      </c>
      <c r="G16" s="10">
        <f>(E16+F16)/12</f>
        <v>203.86</v>
      </c>
      <c r="H16" s="10">
        <f>((E16+F16)*1.333)/12</f>
        <v>271.74538</v>
      </c>
      <c r="I16" s="10">
        <f>(E16+F16)*8%</f>
        <v>195.7056</v>
      </c>
      <c r="J16" s="10">
        <f>(E16+F16)*20%</f>
        <v>489.26400000000007</v>
      </c>
      <c r="K16" s="10">
        <f>(E16+F16)*3%</f>
        <v>73.3896</v>
      </c>
      <c r="L16" s="10">
        <f>(E16+F16)*5.8%</f>
        <v>141.88656</v>
      </c>
      <c r="M16" s="10">
        <v>490</v>
      </c>
      <c r="N16" s="10">
        <v>0</v>
      </c>
      <c r="O16" s="10">
        <v>95</v>
      </c>
      <c r="P16" s="10">
        <v>14</v>
      </c>
      <c r="Q16" s="12">
        <f>SUM(E16:P16)</f>
        <v>4421.17114</v>
      </c>
    </row>
    <row r="17" spans="1:17" s="13" customFormat="1" ht="12.75">
      <c r="A17" s="7">
        <v>14</v>
      </c>
      <c r="B17" s="8" t="s">
        <v>44</v>
      </c>
      <c r="C17" s="9" t="s">
        <v>44</v>
      </c>
      <c r="D17" s="9" t="s">
        <v>45</v>
      </c>
      <c r="E17" s="11">
        <v>2445.05</v>
      </c>
      <c r="F17" s="11">
        <f>E17*20%</f>
        <v>489.01000000000005</v>
      </c>
      <c r="G17" s="10">
        <f>(E17+F17)/12</f>
        <v>244.50500000000002</v>
      </c>
      <c r="H17" s="10">
        <f>((E17+F17)*1.333)/12</f>
        <v>325.92516500000005</v>
      </c>
      <c r="I17" s="10">
        <f>(E17+F17)*8%</f>
        <v>234.72480000000004</v>
      </c>
      <c r="J17" s="10">
        <f>(E17+F17)*20%</f>
        <v>586.8120000000001</v>
      </c>
      <c r="K17" s="10">
        <f>(E17+F17)*3%</f>
        <v>88.02180000000001</v>
      </c>
      <c r="L17" s="10">
        <f>(E17+F17)*5.8%</f>
        <v>170.17548000000002</v>
      </c>
      <c r="M17" s="10">
        <v>490</v>
      </c>
      <c r="N17" s="10">
        <v>160</v>
      </c>
      <c r="O17" s="10">
        <v>95</v>
      </c>
      <c r="P17" s="10">
        <v>14</v>
      </c>
      <c r="Q17" s="12">
        <f>SUM(E17:P17)</f>
        <v>5343.224245000001</v>
      </c>
    </row>
    <row r="18" spans="1:17" s="13" customFormat="1" ht="12.75">
      <c r="A18" s="7">
        <v>15</v>
      </c>
      <c r="B18" s="8" t="s">
        <v>46</v>
      </c>
      <c r="C18" s="8" t="s">
        <v>46</v>
      </c>
      <c r="D18" s="8" t="s">
        <v>18</v>
      </c>
      <c r="E18" s="11">
        <v>1474.05</v>
      </c>
      <c r="F18" s="11">
        <f>E18*20%</f>
        <v>294.81</v>
      </c>
      <c r="G18" s="10">
        <f>(E18+F18)/12</f>
        <v>147.405</v>
      </c>
      <c r="H18" s="10">
        <f>((E18+F18)*1.333)/12</f>
        <v>196.49086499999999</v>
      </c>
      <c r="I18" s="10">
        <f>(E18+F18)*8%</f>
        <v>141.5088</v>
      </c>
      <c r="J18" s="10">
        <f>(E18+F18)*20%</f>
        <v>353.772</v>
      </c>
      <c r="K18" s="10">
        <f>(E18+F18)*3%</f>
        <v>53.065799999999996</v>
      </c>
      <c r="L18" s="10">
        <f>(E18+F18)*5.8%</f>
        <v>102.59387999999998</v>
      </c>
      <c r="M18" s="10">
        <v>490</v>
      </c>
      <c r="N18" s="10">
        <v>160</v>
      </c>
      <c r="O18" s="10">
        <v>95</v>
      </c>
      <c r="P18" s="10">
        <v>14</v>
      </c>
      <c r="Q18" s="12">
        <f>SUM(E18:P18)</f>
        <v>3522.696345</v>
      </c>
    </row>
    <row r="19" spans="1:17" s="13" customFormat="1" ht="12.75">
      <c r="A19" s="7">
        <v>16</v>
      </c>
      <c r="B19" s="8" t="s">
        <v>47</v>
      </c>
      <c r="C19" s="8" t="s">
        <v>47</v>
      </c>
      <c r="D19" s="8" t="s">
        <v>18</v>
      </c>
      <c r="E19" s="11">
        <v>1474.05</v>
      </c>
      <c r="F19" s="11">
        <v>0</v>
      </c>
      <c r="G19" s="10">
        <f>(E19+F19)/12</f>
        <v>122.83749999999999</v>
      </c>
      <c r="H19" s="10">
        <f>((E19+F19)*1.333)/12</f>
        <v>163.74238749999998</v>
      </c>
      <c r="I19" s="10">
        <f>(E19+F19)*8%</f>
        <v>117.92399999999999</v>
      </c>
      <c r="J19" s="10">
        <f>(E19+F19)*20%</f>
        <v>294.81</v>
      </c>
      <c r="K19" s="10">
        <f>(E19+F19)*3%</f>
        <v>44.2215</v>
      </c>
      <c r="L19" s="10">
        <f>(E19+F19)*5.8%</f>
        <v>85.49489999999999</v>
      </c>
      <c r="M19" s="10">
        <v>672</v>
      </c>
      <c r="N19" s="10">
        <v>160</v>
      </c>
      <c r="O19" s="10">
        <v>95</v>
      </c>
      <c r="P19" s="10">
        <v>14</v>
      </c>
      <c r="Q19" s="12">
        <f>SUM(E19:P19)</f>
        <v>3244.0802875000004</v>
      </c>
    </row>
    <row r="20" spans="1:17" s="13" customFormat="1" ht="12.75">
      <c r="A20" s="7">
        <v>17</v>
      </c>
      <c r="B20" s="8" t="s">
        <v>48</v>
      </c>
      <c r="C20" s="9" t="s">
        <v>48</v>
      </c>
      <c r="D20" s="9" t="s">
        <v>43</v>
      </c>
      <c r="E20" s="10">
        <v>2446.32</v>
      </c>
      <c r="F20" s="11">
        <f>E20*20%</f>
        <v>489.26400000000007</v>
      </c>
      <c r="G20" s="10">
        <f>(E20+F20)/12</f>
        <v>244.63200000000003</v>
      </c>
      <c r="H20" s="10">
        <f>((E20+F20)*1.333)/12</f>
        <v>326.09445600000004</v>
      </c>
      <c r="I20" s="10">
        <f>(E20+F20)*8%</f>
        <v>234.84672000000003</v>
      </c>
      <c r="J20" s="10">
        <f>(E20+F20)*20%</f>
        <v>587.1168000000001</v>
      </c>
      <c r="K20" s="10">
        <f>(E20+F20)*3%</f>
        <v>88.06752</v>
      </c>
      <c r="L20" s="10">
        <f>(E20+F20)*5.8%</f>
        <v>170.263872</v>
      </c>
      <c r="M20" s="10">
        <v>490</v>
      </c>
      <c r="N20" s="10">
        <v>0</v>
      </c>
      <c r="O20" s="10">
        <v>95</v>
      </c>
      <c r="P20" s="10">
        <v>14</v>
      </c>
      <c r="Q20" s="12">
        <f>SUM(E20:P20)</f>
        <v>5185.605368</v>
      </c>
    </row>
    <row r="21" spans="1:17" s="13" customFormat="1" ht="12.75">
      <c r="A21" s="7">
        <v>18</v>
      </c>
      <c r="B21" s="8" t="s">
        <v>49</v>
      </c>
      <c r="C21" s="8" t="s">
        <v>49</v>
      </c>
      <c r="D21" s="8" t="s">
        <v>18</v>
      </c>
      <c r="E21" s="11">
        <v>1474.05</v>
      </c>
      <c r="F21" s="11">
        <v>0</v>
      </c>
      <c r="G21" s="10">
        <f>(E21+F21)/12</f>
        <v>122.83749999999999</v>
      </c>
      <c r="H21" s="10">
        <f>((E21+F21)*1.333)/12</f>
        <v>163.74238749999998</v>
      </c>
      <c r="I21" s="10">
        <f>(E21+F21)*8%</f>
        <v>117.92399999999999</v>
      </c>
      <c r="J21" s="10">
        <f>(E21+F21)*20%</f>
        <v>294.81</v>
      </c>
      <c r="K21" s="10">
        <f>(E21+F21)*3%</f>
        <v>44.2215</v>
      </c>
      <c r="L21" s="10">
        <f>(E21+F21)*5.8%</f>
        <v>85.49489999999999</v>
      </c>
      <c r="M21" s="10">
        <v>490</v>
      </c>
      <c r="N21" s="10">
        <v>160</v>
      </c>
      <c r="O21" s="10">
        <v>95</v>
      </c>
      <c r="P21" s="10">
        <v>14</v>
      </c>
      <c r="Q21" s="12">
        <f>SUM(E21:P21)</f>
        <v>3062.0802875000004</v>
      </c>
    </row>
    <row r="22" spans="1:17" s="13" customFormat="1" ht="12.75">
      <c r="A22" s="7">
        <v>19</v>
      </c>
      <c r="B22" s="8" t="s">
        <v>50</v>
      </c>
      <c r="C22" s="9" t="s">
        <v>50</v>
      </c>
      <c r="D22" s="8" t="s">
        <v>51</v>
      </c>
      <c r="E22" s="10">
        <v>2018.78</v>
      </c>
      <c r="F22" s="11">
        <v>0</v>
      </c>
      <c r="G22" s="10">
        <f>(E22+F22)/12</f>
        <v>168.23166666666665</v>
      </c>
      <c r="H22" s="10">
        <f>((E22+F22)*1.333)/12</f>
        <v>224.25281166666664</v>
      </c>
      <c r="I22" s="10">
        <f>(E22+F22)*8%</f>
        <v>161.5024</v>
      </c>
      <c r="J22" s="10">
        <f>(E22+F22)*20%</f>
        <v>403.75600000000003</v>
      </c>
      <c r="K22" s="10">
        <f>(E22+F22)*3%</f>
        <v>60.563399999999994</v>
      </c>
      <c r="L22" s="10">
        <f>(E22+F22)*5.8%</f>
        <v>117.08923999999999</v>
      </c>
      <c r="M22" s="10">
        <v>490</v>
      </c>
      <c r="N22" s="10">
        <v>335</v>
      </c>
      <c r="O22" s="10">
        <v>95</v>
      </c>
      <c r="P22" s="10">
        <v>14</v>
      </c>
      <c r="Q22" s="12">
        <f>SUM(E22:P22)</f>
        <v>4088.175518333333</v>
      </c>
    </row>
    <row r="23" spans="1:17" s="13" customFormat="1" ht="12.75">
      <c r="A23" s="7">
        <v>20</v>
      </c>
      <c r="B23" s="8" t="s">
        <v>52</v>
      </c>
      <c r="C23" s="9" t="s">
        <v>53</v>
      </c>
      <c r="D23" s="8" t="s">
        <v>51</v>
      </c>
      <c r="E23" s="10">
        <v>2018.78</v>
      </c>
      <c r="F23" s="10">
        <v>0</v>
      </c>
      <c r="G23" s="10">
        <f>(E23+F23)/12</f>
        <v>168.23166666666665</v>
      </c>
      <c r="H23" s="10">
        <f>((E23+F23)*1.333)/12</f>
        <v>224.25281166666664</v>
      </c>
      <c r="I23" s="10">
        <f>(E23+F23)*8%</f>
        <v>161.5024</v>
      </c>
      <c r="J23" s="10">
        <f>(E23+F23)*20%</f>
        <v>403.75600000000003</v>
      </c>
      <c r="K23" s="10">
        <f>(E23+F23)*3%</f>
        <v>60.563399999999994</v>
      </c>
      <c r="L23" s="10">
        <f>(E23+F23)*5.8%</f>
        <v>117.08923999999999</v>
      </c>
      <c r="M23" s="10">
        <v>776</v>
      </c>
      <c r="N23" s="10">
        <v>0</v>
      </c>
      <c r="O23" s="10">
        <v>0</v>
      </c>
      <c r="P23" s="10">
        <v>14</v>
      </c>
      <c r="Q23" s="12">
        <f>SUM(E23:P23)</f>
        <v>3944.175518333333</v>
      </c>
    </row>
    <row r="24" spans="1:17" s="13" customFormat="1" ht="12.75">
      <c r="A24" s="7">
        <v>21</v>
      </c>
      <c r="B24" s="8" t="s">
        <v>54</v>
      </c>
      <c r="C24" s="8" t="s">
        <v>54</v>
      </c>
      <c r="D24" s="8" t="s">
        <v>18</v>
      </c>
      <c r="E24" s="11">
        <v>1474.05</v>
      </c>
      <c r="F24" s="11">
        <v>0</v>
      </c>
      <c r="G24" s="10">
        <f>(E24+F24)/12</f>
        <v>122.83749999999999</v>
      </c>
      <c r="H24" s="10">
        <f>((E24+F24)*1.333)/12</f>
        <v>163.74238749999998</v>
      </c>
      <c r="I24" s="10">
        <f>(E24+F24)*8%</f>
        <v>117.92399999999999</v>
      </c>
      <c r="J24" s="10">
        <f>(E24+F24)*20%</f>
        <v>294.81</v>
      </c>
      <c r="K24" s="10">
        <f>(E24+F24)*3%</f>
        <v>44.2215</v>
      </c>
      <c r="L24" s="10">
        <f>(E24+F24)*5.8%</f>
        <v>85.49489999999999</v>
      </c>
      <c r="M24" s="10">
        <v>490</v>
      </c>
      <c r="N24" s="10">
        <v>300</v>
      </c>
      <c r="O24" s="10">
        <v>95</v>
      </c>
      <c r="P24" s="10">
        <v>14</v>
      </c>
      <c r="Q24" s="12">
        <f>SUM(E24:P24)</f>
        <v>3202.0802875000004</v>
      </c>
    </row>
    <row r="25" spans="1:17" ht="15">
      <c r="A25" s="7">
        <v>22</v>
      </c>
      <c r="B25" s="8" t="s">
        <v>55</v>
      </c>
      <c r="C25" s="8" t="s">
        <v>55</v>
      </c>
      <c r="D25" s="8" t="s">
        <v>18</v>
      </c>
      <c r="E25" s="11">
        <v>1474.05</v>
      </c>
      <c r="F25" s="11">
        <f>E25*20%</f>
        <v>294.81</v>
      </c>
      <c r="G25" s="10">
        <f>(E25+F25)/12</f>
        <v>147.405</v>
      </c>
      <c r="H25" s="10">
        <f>((E25+F25)*1.333)/12</f>
        <v>196.49086499999999</v>
      </c>
      <c r="I25" s="10">
        <f>(E25+F25)*8%</f>
        <v>141.5088</v>
      </c>
      <c r="J25" s="10">
        <f>(E25+F25)*20%</f>
        <v>353.772</v>
      </c>
      <c r="K25" s="10">
        <f>(E25+F25)*3%</f>
        <v>53.065799999999996</v>
      </c>
      <c r="L25" s="10">
        <f>(E25+F25)*5.8%</f>
        <v>102.59387999999998</v>
      </c>
      <c r="M25" s="10">
        <v>490</v>
      </c>
      <c r="N25" s="10">
        <v>160</v>
      </c>
      <c r="O25" s="10">
        <v>95</v>
      </c>
      <c r="P25" s="10">
        <v>14</v>
      </c>
      <c r="Q25" s="12">
        <f>SUM(E25:P25)</f>
        <v>3522.696345</v>
      </c>
    </row>
    <row r="26" spans="1:17" s="13" customFormat="1" ht="12.75">
      <c r="A26" s="7">
        <v>23</v>
      </c>
      <c r="B26" s="8" t="s">
        <v>56</v>
      </c>
      <c r="C26" s="9" t="s">
        <v>57</v>
      </c>
      <c r="D26" s="9" t="s">
        <v>58</v>
      </c>
      <c r="E26" s="11">
        <v>1474.05</v>
      </c>
      <c r="F26" s="11">
        <v>0</v>
      </c>
      <c r="G26" s="10">
        <f>(E26+F26)/12</f>
        <v>122.83749999999999</v>
      </c>
      <c r="H26" s="10">
        <f>((E26+F26)*1.333)/12</f>
        <v>163.74238749999998</v>
      </c>
      <c r="I26" s="10">
        <f>(E26+F26)*8%</f>
        <v>117.92399999999999</v>
      </c>
      <c r="J26" s="10">
        <f>(E26+F26)*20%</f>
        <v>294.81</v>
      </c>
      <c r="K26" s="10">
        <f>(E26+F26)*3%</f>
        <v>44.2215</v>
      </c>
      <c r="L26" s="10">
        <f>(E26+F26)*5.8%</f>
        <v>85.49489999999999</v>
      </c>
      <c r="M26" s="10">
        <v>776</v>
      </c>
      <c r="N26" s="10">
        <v>144.9</v>
      </c>
      <c r="O26" s="10">
        <v>95</v>
      </c>
      <c r="P26" s="10">
        <v>14</v>
      </c>
      <c r="Q26" s="12">
        <f>SUM(E26:P26)</f>
        <v>3332.9802875000005</v>
      </c>
    </row>
    <row r="27" spans="1:17" ht="15">
      <c r="A27" s="7">
        <v>24</v>
      </c>
      <c r="B27" s="8" t="s">
        <v>59</v>
      </c>
      <c r="C27" s="9" t="s">
        <v>59</v>
      </c>
      <c r="D27" s="8" t="s">
        <v>60</v>
      </c>
      <c r="E27" s="11">
        <v>1474.05</v>
      </c>
      <c r="F27" s="11">
        <v>0</v>
      </c>
      <c r="G27" s="10">
        <f>(E27+F27)/12</f>
        <v>122.83749999999999</v>
      </c>
      <c r="H27" s="10">
        <f>((E27+F27)*1.333)/12</f>
        <v>163.74238749999998</v>
      </c>
      <c r="I27" s="10">
        <f>(E27+F27)*8%</f>
        <v>117.92399999999999</v>
      </c>
      <c r="J27" s="10">
        <f>(E27+F27)*20%</f>
        <v>294.81</v>
      </c>
      <c r="K27" s="10">
        <f>(E27+F27)*3%</f>
        <v>44.2215</v>
      </c>
      <c r="L27" s="10">
        <f>(E27+F27)*5.8%</f>
        <v>85.49489999999999</v>
      </c>
      <c r="M27" s="10">
        <v>490</v>
      </c>
      <c r="N27" s="10">
        <v>160</v>
      </c>
      <c r="O27" s="10">
        <v>95</v>
      </c>
      <c r="P27" s="10">
        <v>14</v>
      </c>
      <c r="Q27" s="12">
        <f>SUM(E27:P27)</f>
        <v>3062.0802875000004</v>
      </c>
    </row>
    <row r="28" spans="1:17" s="13" customFormat="1" ht="12.75">
      <c r="A28" s="7">
        <v>25</v>
      </c>
      <c r="B28" s="8" t="s">
        <v>61</v>
      </c>
      <c r="C28" s="9" t="s">
        <v>61</v>
      </c>
      <c r="D28" s="9" t="s">
        <v>62</v>
      </c>
      <c r="E28" s="11">
        <v>3092.31</v>
      </c>
      <c r="F28" s="11">
        <f>E28*20%</f>
        <v>618.462</v>
      </c>
      <c r="G28" s="10">
        <f>(E28+F28)/12</f>
        <v>309.231</v>
      </c>
      <c r="H28" s="10">
        <f>((E28+F28)*1.333)/12</f>
        <v>412.204923</v>
      </c>
      <c r="I28" s="10">
        <f>(E28+F28)*8%</f>
        <v>296.86176</v>
      </c>
      <c r="J28" s="10">
        <f>(E28+F28)*20%</f>
        <v>742.1544</v>
      </c>
      <c r="K28" s="10">
        <f>(E28+F28)*3%</f>
        <v>111.32315999999999</v>
      </c>
      <c r="L28" s="10">
        <f>(E28+F28)*5.8%</f>
        <v>215.224776</v>
      </c>
      <c r="M28" s="10">
        <v>490</v>
      </c>
      <c r="N28" s="10">
        <v>450</v>
      </c>
      <c r="O28" s="10">
        <v>95</v>
      </c>
      <c r="P28" s="10">
        <v>23.11</v>
      </c>
      <c r="Q28" s="12">
        <f>SUM(E28:P28)</f>
        <v>6855.882019</v>
      </c>
    </row>
    <row r="29" spans="1:17" s="13" customFormat="1" ht="12.75">
      <c r="A29" s="7">
        <v>26</v>
      </c>
      <c r="B29" s="8" t="s">
        <v>63</v>
      </c>
      <c r="C29" s="8" t="s">
        <v>63</v>
      </c>
      <c r="D29" s="8" t="s">
        <v>60</v>
      </c>
      <c r="E29" s="11">
        <v>1474.05</v>
      </c>
      <c r="F29" s="11">
        <v>0</v>
      </c>
      <c r="G29" s="10">
        <f>(E29+F29)/12</f>
        <v>122.83749999999999</v>
      </c>
      <c r="H29" s="10">
        <f>((E29+F29)*1.333)/12</f>
        <v>163.74238749999998</v>
      </c>
      <c r="I29" s="10">
        <f>(E29+F29)*8%</f>
        <v>117.92399999999999</v>
      </c>
      <c r="J29" s="10">
        <f>(E29+F29)*20%</f>
        <v>294.81</v>
      </c>
      <c r="K29" s="10">
        <f>(E29+F29)*3%</f>
        <v>44.2215</v>
      </c>
      <c r="L29" s="10">
        <f>(E29+F29)*5.8%</f>
        <v>85.49489999999999</v>
      </c>
      <c r="M29" s="10">
        <v>490</v>
      </c>
      <c r="N29" s="10">
        <v>160</v>
      </c>
      <c r="O29" s="10">
        <v>95</v>
      </c>
      <c r="P29" s="10">
        <v>14</v>
      </c>
      <c r="Q29" s="12">
        <f>SUM(E29:P29)</f>
        <v>3062.0802875000004</v>
      </c>
    </row>
    <row r="30" spans="1:17" s="13" customFormat="1" ht="12.75">
      <c r="A30" s="7">
        <v>27</v>
      </c>
      <c r="B30" s="8" t="s">
        <v>64</v>
      </c>
      <c r="C30" s="8" t="s">
        <v>64</v>
      </c>
      <c r="D30" s="8" t="s">
        <v>60</v>
      </c>
      <c r="E30" s="11">
        <v>1474.05</v>
      </c>
      <c r="F30" s="11">
        <v>0</v>
      </c>
      <c r="G30" s="10">
        <f>(E30+F30)/12</f>
        <v>122.83749999999999</v>
      </c>
      <c r="H30" s="10">
        <f>((E30+F30)*1.333)/12</f>
        <v>163.74238749999998</v>
      </c>
      <c r="I30" s="10">
        <f>(E30+F30)*8%</f>
        <v>117.92399999999999</v>
      </c>
      <c r="J30" s="10">
        <f>(E30+F30)*20%</f>
        <v>294.81</v>
      </c>
      <c r="K30" s="10">
        <f>(E30+F30)*3%</f>
        <v>44.2215</v>
      </c>
      <c r="L30" s="10">
        <f>(E30+F30)*5.8%</f>
        <v>85.49489999999999</v>
      </c>
      <c r="M30" s="10">
        <v>490</v>
      </c>
      <c r="N30" s="10">
        <v>160</v>
      </c>
      <c r="O30" s="10">
        <v>95</v>
      </c>
      <c r="P30" s="10">
        <v>14</v>
      </c>
      <c r="Q30" s="12">
        <f>SUM(E30:P30)</f>
        <v>3062.0802875000004</v>
      </c>
    </row>
    <row r="31" spans="1:17" s="13" customFormat="1" ht="12.75">
      <c r="A31" s="7">
        <v>28</v>
      </c>
      <c r="B31" s="8" t="s">
        <v>65</v>
      </c>
      <c r="C31" s="8" t="s">
        <v>65</v>
      </c>
      <c r="D31" s="9" t="s">
        <v>38</v>
      </c>
      <c r="E31" s="11">
        <v>1825.24</v>
      </c>
      <c r="F31" s="11">
        <v>0</v>
      </c>
      <c r="G31" s="10">
        <f>(E31+F31)/12</f>
        <v>152.10333333333332</v>
      </c>
      <c r="H31" s="10">
        <f>((E31+F31)*1.333)/12</f>
        <v>202.75374333333332</v>
      </c>
      <c r="I31" s="10">
        <f>(E31+F31)*8%</f>
        <v>146.0192</v>
      </c>
      <c r="J31" s="10">
        <f>(E31+F31)*20%</f>
        <v>365.048</v>
      </c>
      <c r="K31" s="10">
        <f>(E31+F31)*3%</f>
        <v>54.7572</v>
      </c>
      <c r="L31" s="10">
        <f>(E31+F31)*5.8%</f>
        <v>105.86392</v>
      </c>
      <c r="M31" s="10">
        <v>490</v>
      </c>
      <c r="N31" s="10">
        <v>160</v>
      </c>
      <c r="O31" s="10">
        <v>95</v>
      </c>
      <c r="P31" s="10">
        <v>14</v>
      </c>
      <c r="Q31" s="12">
        <f>SUM(E31:P31)</f>
        <v>3610.785396666666</v>
      </c>
    </row>
    <row r="32" spans="1:17" s="13" customFormat="1" ht="12.75">
      <c r="A32" s="7">
        <v>29</v>
      </c>
      <c r="B32" s="8" t="s">
        <v>66</v>
      </c>
      <c r="C32" s="8" t="s">
        <v>66</v>
      </c>
      <c r="D32" s="8" t="s">
        <v>60</v>
      </c>
      <c r="E32" s="11">
        <v>1474.05</v>
      </c>
      <c r="F32" s="11">
        <v>0</v>
      </c>
      <c r="G32" s="10">
        <f>(E32+F32)/12</f>
        <v>122.83749999999999</v>
      </c>
      <c r="H32" s="10">
        <f>((E32+F32)*1.333)/12</f>
        <v>163.74238749999998</v>
      </c>
      <c r="I32" s="10">
        <f>(E32+F32)*8%</f>
        <v>117.92399999999999</v>
      </c>
      <c r="J32" s="10">
        <f>(E32+F32)*20%</f>
        <v>294.81</v>
      </c>
      <c r="K32" s="10">
        <f>(E32+F32)*3%</f>
        <v>44.2215</v>
      </c>
      <c r="L32" s="10">
        <f>(E32+F32)*5.8%</f>
        <v>85.49489999999999</v>
      </c>
      <c r="M32" s="10">
        <v>490</v>
      </c>
      <c r="N32" s="10">
        <v>160</v>
      </c>
      <c r="O32" s="10">
        <v>95</v>
      </c>
      <c r="P32" s="10">
        <v>14</v>
      </c>
      <c r="Q32" s="12">
        <f>SUM(E32:P32)</f>
        <v>3062.0802875000004</v>
      </c>
    </row>
    <row r="33" spans="1:17" s="13" customFormat="1" ht="12.75">
      <c r="A33" s="7">
        <v>30</v>
      </c>
      <c r="B33" s="8" t="s">
        <v>67</v>
      </c>
      <c r="C33" s="8" t="s">
        <v>67</v>
      </c>
      <c r="D33" s="9" t="s">
        <v>21</v>
      </c>
      <c r="E33" s="11">
        <v>1825.24</v>
      </c>
      <c r="F33" s="11">
        <v>0</v>
      </c>
      <c r="G33" s="10">
        <f>(E33+F33)/12</f>
        <v>152.10333333333332</v>
      </c>
      <c r="H33" s="10">
        <f>((E33+F33)*1.333)/12</f>
        <v>202.75374333333332</v>
      </c>
      <c r="I33" s="10">
        <f>(E33+F33)*8%</f>
        <v>146.0192</v>
      </c>
      <c r="J33" s="10">
        <f>(E33+F33)*20%</f>
        <v>365.048</v>
      </c>
      <c r="K33" s="10">
        <f>(E33+F33)*3%</f>
        <v>54.7572</v>
      </c>
      <c r="L33" s="10">
        <f>(E33+F33)*5.8%</f>
        <v>105.86392</v>
      </c>
      <c r="M33" s="10">
        <v>490</v>
      </c>
      <c r="N33" s="10">
        <v>160</v>
      </c>
      <c r="O33" s="10">
        <v>0</v>
      </c>
      <c r="P33" s="10">
        <v>14</v>
      </c>
      <c r="Q33" s="12">
        <f>SUM(E33:P33)</f>
        <v>3515.785396666666</v>
      </c>
    </row>
    <row r="34" spans="1:17" s="13" customFormat="1" ht="12.75">
      <c r="A34" s="7">
        <v>31</v>
      </c>
      <c r="B34" s="8" t="s">
        <v>68</v>
      </c>
      <c r="C34" s="9" t="s">
        <v>69</v>
      </c>
      <c r="D34" s="9" t="s">
        <v>51</v>
      </c>
      <c r="E34" s="11">
        <v>2018.78</v>
      </c>
      <c r="F34" s="11">
        <v>0</v>
      </c>
      <c r="G34" s="10">
        <f>(E34+F34)/12</f>
        <v>168.23166666666665</v>
      </c>
      <c r="H34" s="10">
        <f>((E34+F34)*1.333)/12</f>
        <v>224.25281166666664</v>
      </c>
      <c r="I34" s="10">
        <f>(E34+F34)*8%</f>
        <v>161.5024</v>
      </c>
      <c r="J34" s="10">
        <f>(E34+F34)*20%</f>
        <v>403.75600000000003</v>
      </c>
      <c r="K34" s="10">
        <f>(E34+F34)*3%</f>
        <v>60.563399999999994</v>
      </c>
      <c r="L34" s="10">
        <f>(E34+F34)*5.8%</f>
        <v>117.08923999999999</v>
      </c>
      <c r="M34" s="10">
        <v>776</v>
      </c>
      <c r="N34" s="10">
        <v>0</v>
      </c>
      <c r="O34" s="10">
        <v>95</v>
      </c>
      <c r="P34" s="10">
        <v>14</v>
      </c>
      <c r="Q34" s="12">
        <f>SUM(E34:P34)</f>
        <v>4039.175518333333</v>
      </c>
    </row>
    <row r="35" spans="1:17" s="13" customFormat="1" ht="12.75">
      <c r="A35" s="7">
        <v>32</v>
      </c>
      <c r="B35" s="8" t="s">
        <v>70</v>
      </c>
      <c r="C35" s="8" t="s">
        <v>70</v>
      </c>
      <c r="D35" s="9" t="s">
        <v>38</v>
      </c>
      <c r="E35" s="11">
        <v>1825.24</v>
      </c>
      <c r="F35" s="11">
        <f>E35*20%</f>
        <v>365.048</v>
      </c>
      <c r="G35" s="10">
        <f>(E35+F35)/12</f>
        <v>182.524</v>
      </c>
      <c r="H35" s="10">
        <f>((E35+F35)*1.333)/12</f>
        <v>243.30449199999998</v>
      </c>
      <c r="I35" s="10">
        <f>(E35+F35)*8%</f>
        <v>175.22304</v>
      </c>
      <c r="J35" s="10">
        <f>(E35+F35)*20%</f>
        <v>438.05760000000004</v>
      </c>
      <c r="K35" s="10">
        <f>(E35+F35)*3%</f>
        <v>65.70864</v>
      </c>
      <c r="L35" s="10">
        <f>(E35+F35)*5.8%</f>
        <v>127.03670399999999</v>
      </c>
      <c r="M35" s="10">
        <v>490</v>
      </c>
      <c r="N35" s="10">
        <v>302.4</v>
      </c>
      <c r="O35" s="10">
        <v>95</v>
      </c>
      <c r="P35" s="10">
        <v>14</v>
      </c>
      <c r="Q35" s="12">
        <f>SUM(E35:P35)</f>
        <v>4323.542476</v>
      </c>
    </row>
    <row r="36" spans="1:17" s="13" customFormat="1" ht="12.75">
      <c r="A36" s="7">
        <v>33</v>
      </c>
      <c r="B36" s="8" t="s">
        <v>71</v>
      </c>
      <c r="C36" s="8" t="s">
        <v>71</v>
      </c>
      <c r="D36" s="9" t="s">
        <v>58</v>
      </c>
      <c r="E36" s="11">
        <v>1474.05</v>
      </c>
      <c r="F36" s="11">
        <f>E36*20%</f>
        <v>294.81</v>
      </c>
      <c r="G36" s="10">
        <f>(E36+F36)/12</f>
        <v>147.405</v>
      </c>
      <c r="H36" s="10">
        <f>((E36+F36)*1.333)/12</f>
        <v>196.49086499999999</v>
      </c>
      <c r="I36" s="10">
        <f>(E36+F36)*8%</f>
        <v>141.5088</v>
      </c>
      <c r="J36" s="10">
        <f>(E36+F36)*20%</f>
        <v>353.772</v>
      </c>
      <c r="K36" s="10">
        <f>(E36+F36)*3%</f>
        <v>53.065799999999996</v>
      </c>
      <c r="L36" s="10">
        <f>(E36+F36)*5.8%</f>
        <v>102.59387999999998</v>
      </c>
      <c r="M36" s="10">
        <v>490</v>
      </c>
      <c r="N36" s="10">
        <v>160</v>
      </c>
      <c r="O36" s="10">
        <v>95</v>
      </c>
      <c r="P36" s="10">
        <v>14</v>
      </c>
      <c r="Q36" s="12">
        <f>SUM(E36:P36)</f>
        <v>3522.696345</v>
      </c>
    </row>
    <row r="37" spans="1:17" s="13" customFormat="1" ht="12.75">
      <c r="A37" s="7">
        <v>34</v>
      </c>
      <c r="B37" s="8" t="s">
        <v>72</v>
      </c>
      <c r="C37" s="9" t="s">
        <v>72</v>
      </c>
      <c r="D37" s="9" t="s">
        <v>51</v>
      </c>
      <c r="E37" s="10">
        <v>2018.78</v>
      </c>
      <c r="F37" s="11">
        <v>0</v>
      </c>
      <c r="G37" s="10">
        <f>(E37+F37)/12</f>
        <v>168.23166666666665</v>
      </c>
      <c r="H37" s="10">
        <f>((E37+F37)*1.333)/12</f>
        <v>224.25281166666664</v>
      </c>
      <c r="I37" s="10">
        <f>(E37+F37)*8%</f>
        <v>161.5024</v>
      </c>
      <c r="J37" s="10">
        <f>(E37+F37)*20%</f>
        <v>403.75600000000003</v>
      </c>
      <c r="K37" s="10">
        <f>(E37+F37)*3%</f>
        <v>60.563399999999994</v>
      </c>
      <c r="L37" s="10">
        <f>(E37+F37)*5.8%</f>
        <v>117.08923999999999</v>
      </c>
      <c r="M37" s="10">
        <v>490</v>
      </c>
      <c r="N37" s="10">
        <v>160</v>
      </c>
      <c r="O37" s="10">
        <v>95</v>
      </c>
      <c r="P37" s="10">
        <v>14</v>
      </c>
      <c r="Q37" s="12">
        <f>SUM(E37:P37)</f>
        <v>3913.175518333333</v>
      </c>
    </row>
    <row r="38" spans="1:17" s="13" customFormat="1" ht="12.75">
      <c r="A38" s="7">
        <v>35</v>
      </c>
      <c r="B38" s="8" t="s">
        <v>73</v>
      </c>
      <c r="C38" s="9" t="s">
        <v>74</v>
      </c>
      <c r="D38" s="9" t="s">
        <v>21</v>
      </c>
      <c r="E38" s="10">
        <v>1825.24</v>
      </c>
      <c r="F38" s="11">
        <v>0</v>
      </c>
      <c r="G38" s="10">
        <f>(E38+F38)/12</f>
        <v>152.10333333333332</v>
      </c>
      <c r="H38" s="10">
        <f>((E38+F38)*1.333)/12</f>
        <v>202.75374333333332</v>
      </c>
      <c r="I38" s="10">
        <f>(E38+F38)*8%</f>
        <v>146.0192</v>
      </c>
      <c r="J38" s="10">
        <f>(E38+F38)*20%</f>
        <v>365.048</v>
      </c>
      <c r="K38" s="10">
        <f>(E38+F38)*3%</f>
        <v>54.7572</v>
      </c>
      <c r="L38" s="10">
        <f>(E38+F38)*5.8%</f>
        <v>105.86392</v>
      </c>
      <c r="M38" s="10">
        <v>490</v>
      </c>
      <c r="N38" s="10">
        <v>320</v>
      </c>
      <c r="O38" s="10">
        <v>95</v>
      </c>
      <c r="P38" s="10">
        <v>14</v>
      </c>
      <c r="Q38" s="12">
        <f>SUM(E38:P38)</f>
        <v>3770.785396666666</v>
      </c>
    </row>
    <row r="39" spans="1:17" s="13" customFormat="1" ht="12.75">
      <c r="A39" s="7">
        <v>36</v>
      </c>
      <c r="B39" s="8" t="s">
        <v>75</v>
      </c>
      <c r="C39" s="8" t="s">
        <v>75</v>
      </c>
      <c r="D39" s="9" t="s">
        <v>58</v>
      </c>
      <c r="E39" s="11">
        <v>1474.05</v>
      </c>
      <c r="F39" s="11">
        <v>0</v>
      </c>
      <c r="G39" s="10">
        <f>(E39+F39)/12</f>
        <v>122.83749999999999</v>
      </c>
      <c r="H39" s="10">
        <f>((E39+F39)*1.333)/12</f>
        <v>163.74238749999998</v>
      </c>
      <c r="I39" s="10">
        <f>(E39+F39)*8%</f>
        <v>117.92399999999999</v>
      </c>
      <c r="J39" s="10">
        <f>(E39+F39)*20%</f>
        <v>294.81</v>
      </c>
      <c r="K39" s="10">
        <f>(E39+F39)*3%</f>
        <v>44.2215</v>
      </c>
      <c r="L39" s="10">
        <f>(E39+F39)*5.8%</f>
        <v>85.49489999999999</v>
      </c>
      <c r="M39" s="10">
        <v>490</v>
      </c>
      <c r="N39" s="10">
        <v>160</v>
      </c>
      <c r="O39" s="10">
        <v>95</v>
      </c>
      <c r="P39" s="10">
        <v>14</v>
      </c>
      <c r="Q39" s="12">
        <f>SUM(E39:P39)</f>
        <v>3062.0802875000004</v>
      </c>
    </row>
    <row r="40" spans="1:17" s="13" customFormat="1" ht="12.75">
      <c r="A40" s="7">
        <v>37</v>
      </c>
      <c r="B40" s="8" t="s">
        <v>76</v>
      </c>
      <c r="C40" s="8" t="s">
        <v>76</v>
      </c>
      <c r="D40" s="9" t="s">
        <v>58</v>
      </c>
      <c r="E40" s="11">
        <v>1474.05</v>
      </c>
      <c r="F40" s="11">
        <v>0</v>
      </c>
      <c r="G40" s="10">
        <f>(E40+F40)/12</f>
        <v>122.83749999999999</v>
      </c>
      <c r="H40" s="10">
        <f>((E40+F40)*1.333)/12</f>
        <v>163.74238749999998</v>
      </c>
      <c r="I40" s="10">
        <f>(E40+F40)*8%</f>
        <v>117.92399999999999</v>
      </c>
      <c r="J40" s="10">
        <f>(E40+F40)*20%</f>
        <v>294.81</v>
      </c>
      <c r="K40" s="10">
        <f>(E40+F40)*3%</f>
        <v>44.2215</v>
      </c>
      <c r="L40" s="10">
        <f>(E40+F40)*5.8%</f>
        <v>85.49489999999999</v>
      </c>
      <c r="M40" s="10">
        <v>490</v>
      </c>
      <c r="N40" s="10">
        <v>160</v>
      </c>
      <c r="O40" s="10">
        <v>95</v>
      </c>
      <c r="P40" s="10">
        <v>14</v>
      </c>
      <c r="Q40" s="12">
        <f>SUM(E40:P40)</f>
        <v>3062.0802875000004</v>
      </c>
    </row>
    <row r="41" spans="1:17" s="13" customFormat="1" ht="12.75">
      <c r="A41" s="7">
        <v>38</v>
      </c>
      <c r="B41" s="8" t="s">
        <v>77</v>
      </c>
      <c r="C41" s="9" t="s">
        <v>77</v>
      </c>
      <c r="D41" s="9" t="s">
        <v>78</v>
      </c>
      <c r="E41" s="11">
        <v>2018.78</v>
      </c>
      <c r="F41" s="11">
        <f>E41*20%</f>
        <v>403.75600000000003</v>
      </c>
      <c r="G41" s="10">
        <f>(E41+F41)/12</f>
        <v>201.87800000000001</v>
      </c>
      <c r="H41" s="10">
        <f>((E41+F41)*1.333)/12</f>
        <v>269.103374</v>
      </c>
      <c r="I41" s="10">
        <f>(E41+F41)*8%</f>
        <v>193.80288000000002</v>
      </c>
      <c r="J41" s="10">
        <f>(E41+F41)*20%</f>
        <v>484.5072</v>
      </c>
      <c r="K41" s="10">
        <f>(E41+F41)*3%</f>
        <v>72.67608</v>
      </c>
      <c r="L41" s="10">
        <f>(E41+F41)*5.8%</f>
        <v>140.50708799999998</v>
      </c>
      <c r="M41" s="10">
        <v>490</v>
      </c>
      <c r="N41" s="10">
        <v>425</v>
      </c>
      <c r="O41" s="10">
        <v>95</v>
      </c>
      <c r="P41" s="10">
        <v>14</v>
      </c>
      <c r="Q41" s="12">
        <f>SUM(E41:P41)</f>
        <v>4809.010622</v>
      </c>
    </row>
    <row r="42" spans="1:17" s="13" customFormat="1" ht="12.75">
      <c r="A42" s="7">
        <v>39</v>
      </c>
      <c r="B42" s="8" t="s">
        <v>79</v>
      </c>
      <c r="C42" s="9" t="s">
        <v>80</v>
      </c>
      <c r="D42" s="8" t="s">
        <v>81</v>
      </c>
      <c r="E42" s="10">
        <v>2679.06</v>
      </c>
      <c r="F42" s="10">
        <v>0</v>
      </c>
      <c r="G42" s="10">
        <f>(E42+F42)/12</f>
        <v>223.255</v>
      </c>
      <c r="H42" s="10">
        <f>((E42+F42)*1.333)/12</f>
        <v>297.598915</v>
      </c>
      <c r="I42" s="10">
        <f>(E42+F42)*8%</f>
        <v>214.3248</v>
      </c>
      <c r="J42" s="10">
        <f>(E42+F42)*20%</f>
        <v>535.812</v>
      </c>
      <c r="K42" s="10">
        <f>(E42+F42)*3%</f>
        <v>80.3718</v>
      </c>
      <c r="L42" s="10">
        <f>(E42+F42)*5.8%</f>
        <v>155.38547999999997</v>
      </c>
      <c r="M42" s="10">
        <v>490</v>
      </c>
      <c r="N42" s="10">
        <v>300</v>
      </c>
      <c r="O42" s="10">
        <v>95</v>
      </c>
      <c r="P42" s="10">
        <v>23</v>
      </c>
      <c r="Q42" s="12">
        <f>SUM(E42:P42)</f>
        <v>5093.807995</v>
      </c>
    </row>
    <row r="43" spans="1:17" s="13" customFormat="1" ht="12.75">
      <c r="A43" s="7">
        <v>40</v>
      </c>
      <c r="B43" s="8" t="s">
        <v>82</v>
      </c>
      <c r="C43" s="9" t="s">
        <v>82</v>
      </c>
      <c r="D43" s="9" t="s">
        <v>83</v>
      </c>
      <c r="E43" s="11">
        <v>2274.53</v>
      </c>
      <c r="F43" s="11">
        <v>0</v>
      </c>
      <c r="G43" s="10">
        <f>(E43+F43)/12</f>
        <v>189.54416666666668</v>
      </c>
      <c r="H43" s="10">
        <f>((E43+F43)*1.333)/12</f>
        <v>252.6623741666667</v>
      </c>
      <c r="I43" s="10">
        <f>(E43+F43)*8%</f>
        <v>181.96240000000003</v>
      </c>
      <c r="J43" s="10">
        <f>(E43+F43)*20%</f>
        <v>454.90600000000006</v>
      </c>
      <c r="K43" s="10">
        <f>(E43+F43)*3%</f>
        <v>68.2359</v>
      </c>
      <c r="L43" s="10">
        <f>(E43+F43)*5.8%</f>
        <v>131.92274</v>
      </c>
      <c r="M43" s="10">
        <v>490</v>
      </c>
      <c r="N43" s="10">
        <v>290</v>
      </c>
      <c r="O43" s="10">
        <v>95</v>
      </c>
      <c r="P43" s="10">
        <v>14</v>
      </c>
      <c r="Q43" s="12">
        <f>SUM(E43:P43)</f>
        <v>4442.763580833333</v>
      </c>
    </row>
    <row r="44" spans="1:17" s="13" customFormat="1" ht="12.75">
      <c r="A44" s="7">
        <v>41</v>
      </c>
      <c r="B44" s="8" t="s">
        <v>84</v>
      </c>
      <c r="C44" s="8" t="s">
        <v>84</v>
      </c>
      <c r="D44" s="9" t="s">
        <v>58</v>
      </c>
      <c r="E44" s="11">
        <v>1474.05</v>
      </c>
      <c r="F44" s="11">
        <v>0</v>
      </c>
      <c r="G44" s="10">
        <f>(E44+F44)/12</f>
        <v>122.83749999999999</v>
      </c>
      <c r="H44" s="10">
        <f>((E44+F44)*1.333)/12</f>
        <v>163.74238749999998</v>
      </c>
      <c r="I44" s="10">
        <f>(E44+F44)*8%</f>
        <v>117.92399999999999</v>
      </c>
      <c r="J44" s="10">
        <f>(E44+F44)*20%</f>
        <v>294.81</v>
      </c>
      <c r="K44" s="10">
        <f>(E44+F44)*3%</f>
        <v>44.2215</v>
      </c>
      <c r="L44" s="10">
        <f>(E44+F44)*5.8%</f>
        <v>85.49489999999999</v>
      </c>
      <c r="M44" s="10">
        <v>776</v>
      </c>
      <c r="N44" s="10">
        <v>251</v>
      </c>
      <c r="O44" s="10">
        <v>95</v>
      </c>
      <c r="P44" s="10">
        <v>14</v>
      </c>
      <c r="Q44" s="12">
        <f>SUM(E44:P44)</f>
        <v>3439.0802875000004</v>
      </c>
    </row>
    <row r="45" spans="1:17" s="13" customFormat="1" ht="12.75">
      <c r="A45" s="7">
        <v>42</v>
      </c>
      <c r="B45" s="8" t="s">
        <v>85</v>
      </c>
      <c r="C45" s="8" t="s">
        <v>85</v>
      </c>
      <c r="D45" s="9" t="s">
        <v>58</v>
      </c>
      <c r="E45" s="11">
        <v>1474.05</v>
      </c>
      <c r="F45" s="11">
        <v>0</v>
      </c>
      <c r="G45" s="10">
        <f>(E45+F45)/12</f>
        <v>122.83749999999999</v>
      </c>
      <c r="H45" s="10">
        <f>((E45+F45)*1.333)/12</f>
        <v>163.74238749999998</v>
      </c>
      <c r="I45" s="10">
        <f>(E45+F45)*8%</f>
        <v>117.92399999999999</v>
      </c>
      <c r="J45" s="10">
        <f>(E45+F45)*20%</f>
        <v>294.81</v>
      </c>
      <c r="K45" s="10">
        <f>(E45+F45)*3%</f>
        <v>44.2215</v>
      </c>
      <c r="L45" s="10">
        <f>(E45+F45)*5.8%</f>
        <v>85.49489999999999</v>
      </c>
      <c r="M45" s="10">
        <v>490</v>
      </c>
      <c r="N45" s="10">
        <v>160</v>
      </c>
      <c r="O45" s="10">
        <v>95</v>
      </c>
      <c r="P45" s="10">
        <v>14</v>
      </c>
      <c r="Q45" s="12">
        <f>SUM(E45:P45)</f>
        <v>3062.0802875000004</v>
      </c>
    </row>
    <row r="46" spans="1:17" s="13" customFormat="1" ht="12.75">
      <c r="A46" s="7">
        <v>43</v>
      </c>
      <c r="B46" s="8" t="s">
        <v>86</v>
      </c>
      <c r="C46" s="9" t="s">
        <v>86</v>
      </c>
      <c r="D46" s="9" t="s">
        <v>87</v>
      </c>
      <c r="E46" s="11">
        <v>1825.24</v>
      </c>
      <c r="F46" s="11">
        <v>0</v>
      </c>
      <c r="G46" s="10">
        <f>(E46+F46)/12</f>
        <v>152.10333333333332</v>
      </c>
      <c r="H46" s="10">
        <f>((E46+F46)*1.333)/12</f>
        <v>202.75374333333332</v>
      </c>
      <c r="I46" s="10">
        <f>(E46+F46)*8%</f>
        <v>146.0192</v>
      </c>
      <c r="J46" s="10">
        <f>(E46+F46)*20%</f>
        <v>365.048</v>
      </c>
      <c r="K46" s="10">
        <f>(E46+F46)*3%</f>
        <v>54.7572</v>
      </c>
      <c r="L46" s="10">
        <f>(E46+F46)*5.8%</f>
        <v>105.86392</v>
      </c>
      <c r="M46" s="10">
        <v>490</v>
      </c>
      <c r="N46" s="10">
        <v>293</v>
      </c>
      <c r="O46" s="10">
        <v>95</v>
      </c>
      <c r="P46" s="10">
        <v>14</v>
      </c>
      <c r="Q46" s="12">
        <f>SUM(E46:P46)</f>
        <v>3743.785396666666</v>
      </c>
    </row>
    <row r="47" spans="1:17" s="13" customFormat="1" ht="12.75">
      <c r="A47" s="7">
        <v>44</v>
      </c>
      <c r="B47" s="8" t="s">
        <v>88</v>
      </c>
      <c r="C47" s="8" t="s">
        <v>88</v>
      </c>
      <c r="D47" s="9" t="s">
        <v>58</v>
      </c>
      <c r="E47" s="11">
        <v>1474.05</v>
      </c>
      <c r="F47" s="11">
        <v>0</v>
      </c>
      <c r="G47" s="10">
        <f>(E47+F47)/12</f>
        <v>122.83749999999999</v>
      </c>
      <c r="H47" s="10">
        <f>((E47+F47)*1.333)/12</f>
        <v>163.74238749999998</v>
      </c>
      <c r="I47" s="10">
        <f>(E47+F47)*8%</f>
        <v>117.92399999999999</v>
      </c>
      <c r="J47" s="10">
        <f>(E47+F47)*20%</f>
        <v>294.81</v>
      </c>
      <c r="K47" s="10">
        <f>(E47+F47)*3%</f>
        <v>44.2215</v>
      </c>
      <c r="L47" s="10">
        <f>(E47+F47)*5.8%</f>
        <v>85.49489999999999</v>
      </c>
      <c r="M47" s="10">
        <v>776</v>
      </c>
      <c r="N47" s="10">
        <v>160</v>
      </c>
      <c r="O47" s="10">
        <v>95</v>
      </c>
      <c r="P47" s="10">
        <v>14</v>
      </c>
      <c r="Q47" s="12">
        <f>SUM(E47:P47)</f>
        <v>3348.0802875000004</v>
      </c>
    </row>
    <row r="48" spans="1:17" s="13" customFormat="1" ht="12.75">
      <c r="A48" s="7">
        <v>45</v>
      </c>
      <c r="B48" s="8" t="s">
        <v>89</v>
      </c>
      <c r="C48" s="9" t="s">
        <v>90</v>
      </c>
      <c r="D48" s="9" t="s">
        <v>18</v>
      </c>
      <c r="E48" s="10">
        <v>1474.05</v>
      </c>
      <c r="F48" s="11">
        <v>0</v>
      </c>
      <c r="G48" s="10">
        <f>(E48+F48)/12</f>
        <v>122.83749999999999</v>
      </c>
      <c r="H48" s="10">
        <f>((E48+F48)*1.333)/12</f>
        <v>163.74238749999998</v>
      </c>
      <c r="I48" s="10">
        <f>(E48+F48)*8%</f>
        <v>117.92399999999999</v>
      </c>
      <c r="J48" s="10">
        <f>(E48+F48)*20%</f>
        <v>294.81</v>
      </c>
      <c r="K48" s="10">
        <f>(E48+F48)*3%</f>
        <v>44.2215</v>
      </c>
      <c r="L48" s="10">
        <f>(E48+F48)*5.8%</f>
        <v>85.49489999999999</v>
      </c>
      <c r="M48" s="10">
        <v>490</v>
      </c>
      <c r="N48" s="10">
        <v>160</v>
      </c>
      <c r="O48" s="10">
        <v>95</v>
      </c>
      <c r="P48" s="10">
        <v>14</v>
      </c>
      <c r="Q48" s="12">
        <f>SUM(E48:P48)</f>
        <v>3062.0802875000004</v>
      </c>
    </row>
    <row r="49" spans="1:17" s="13" customFormat="1" ht="12.75">
      <c r="A49" s="7">
        <v>46</v>
      </c>
      <c r="B49" s="8" t="s">
        <v>91</v>
      </c>
      <c r="C49" s="9" t="s">
        <v>92</v>
      </c>
      <c r="D49" s="9" t="s">
        <v>58</v>
      </c>
      <c r="E49" s="11">
        <v>1474.05</v>
      </c>
      <c r="F49" s="11">
        <v>0</v>
      </c>
      <c r="G49" s="10">
        <f>(E49+F49)/12</f>
        <v>122.83749999999999</v>
      </c>
      <c r="H49" s="10">
        <f>((E49+F49)*1.333)/12</f>
        <v>163.74238749999998</v>
      </c>
      <c r="I49" s="10">
        <f>(E49+F49)*8%</f>
        <v>117.92399999999999</v>
      </c>
      <c r="J49" s="10">
        <f>(E49+F49)*20%</f>
        <v>294.81</v>
      </c>
      <c r="K49" s="10">
        <f>(E49+F49)*3%</f>
        <v>44.2215</v>
      </c>
      <c r="L49" s="10">
        <f>(E49+F49)*5.8%</f>
        <v>85.49489999999999</v>
      </c>
      <c r="M49" s="10">
        <v>490</v>
      </c>
      <c r="N49" s="10">
        <v>423</v>
      </c>
      <c r="O49" s="10">
        <v>95</v>
      </c>
      <c r="P49" s="10">
        <v>14</v>
      </c>
      <c r="Q49" s="12">
        <f>SUM(E49:P49)</f>
        <v>3325.0802875000004</v>
      </c>
    </row>
    <row r="50" spans="1:17" s="13" customFormat="1" ht="12.75">
      <c r="A50" s="7">
        <v>47</v>
      </c>
      <c r="B50" s="8" t="s">
        <v>93</v>
      </c>
      <c r="C50" s="9" t="s">
        <v>93</v>
      </c>
      <c r="D50" s="9" t="s">
        <v>94</v>
      </c>
      <c r="E50" s="11">
        <v>2407.33</v>
      </c>
      <c r="F50" s="11">
        <v>0</v>
      </c>
      <c r="G50" s="10">
        <f>(E50+F50)/12</f>
        <v>200.61083333333332</v>
      </c>
      <c r="H50" s="10">
        <f>((E50+F50)*1.333)/12</f>
        <v>267.4142408333333</v>
      </c>
      <c r="I50" s="10">
        <f>(E50+F50)*8%</f>
        <v>192.5864</v>
      </c>
      <c r="J50" s="10">
        <f>(E50+F50)*20%</f>
        <v>481.466</v>
      </c>
      <c r="K50" s="10">
        <f>(E50+F50)*3%</f>
        <v>72.2199</v>
      </c>
      <c r="L50" s="10">
        <f>(E50+F50)*5.8%</f>
        <v>139.62514</v>
      </c>
      <c r="M50" s="10">
        <v>672</v>
      </c>
      <c r="N50" s="10">
        <v>402</v>
      </c>
      <c r="O50" s="10">
        <v>95</v>
      </c>
      <c r="P50" s="10">
        <v>14</v>
      </c>
      <c r="Q50" s="12">
        <f>SUM(E50:P50)</f>
        <v>4944.2525141666665</v>
      </c>
    </row>
    <row r="51" spans="1:17" s="13" customFormat="1" ht="12.75">
      <c r="A51" s="7">
        <v>48</v>
      </c>
      <c r="B51" s="8" t="s">
        <v>95</v>
      </c>
      <c r="C51" s="8" t="s">
        <v>95</v>
      </c>
      <c r="D51" s="9" t="s">
        <v>18</v>
      </c>
      <c r="E51" s="10">
        <v>1474.05</v>
      </c>
      <c r="F51" s="11">
        <v>0</v>
      </c>
      <c r="G51" s="10">
        <f>(E51+F51)/12</f>
        <v>122.83749999999999</v>
      </c>
      <c r="H51" s="10">
        <f>((E51+F51)*1.333)/12</f>
        <v>163.74238749999998</v>
      </c>
      <c r="I51" s="10">
        <f>(E51+F51)*8%</f>
        <v>117.92399999999999</v>
      </c>
      <c r="J51" s="10">
        <f>(E51+F51)*20%</f>
        <v>294.81</v>
      </c>
      <c r="K51" s="10">
        <f>(E51+F51)*3%</f>
        <v>44.2215</v>
      </c>
      <c r="L51" s="10">
        <f>(E51+F51)*5.8%</f>
        <v>85.49489999999999</v>
      </c>
      <c r="M51" s="10">
        <v>490</v>
      </c>
      <c r="N51" s="10">
        <v>423</v>
      </c>
      <c r="O51" s="10">
        <v>95</v>
      </c>
      <c r="P51" s="10">
        <v>14</v>
      </c>
      <c r="Q51" s="12">
        <f>SUM(E51:P51)</f>
        <v>3325.0802875000004</v>
      </c>
    </row>
    <row r="52" spans="1:17" s="13" customFormat="1" ht="12.75">
      <c r="A52" s="7">
        <v>49</v>
      </c>
      <c r="B52" s="8" t="s">
        <v>96</v>
      </c>
      <c r="C52" s="9" t="s">
        <v>96</v>
      </c>
      <c r="D52" s="9" t="s">
        <v>21</v>
      </c>
      <c r="E52" s="11">
        <v>1825.24</v>
      </c>
      <c r="F52" s="11">
        <v>0</v>
      </c>
      <c r="G52" s="10">
        <f>(E52+F52)/12</f>
        <v>152.10333333333332</v>
      </c>
      <c r="H52" s="10">
        <f>((E52+F52)*1.333)/12</f>
        <v>202.75374333333332</v>
      </c>
      <c r="I52" s="10">
        <f>(E52+F52)*8%</f>
        <v>146.0192</v>
      </c>
      <c r="J52" s="10">
        <f>(E52+F52)*20%</f>
        <v>365.048</v>
      </c>
      <c r="K52" s="10">
        <f>(E52+F52)*3%</f>
        <v>54.7572</v>
      </c>
      <c r="L52" s="10">
        <f>(E52+F52)*5.8%</f>
        <v>105.86392</v>
      </c>
      <c r="M52" s="10">
        <v>490</v>
      </c>
      <c r="N52" s="10">
        <v>330</v>
      </c>
      <c r="O52" s="10">
        <v>95</v>
      </c>
      <c r="P52" s="10">
        <v>14</v>
      </c>
      <c r="Q52" s="12">
        <f>SUM(E52:P52)</f>
        <v>3780.785396666666</v>
      </c>
    </row>
    <row r="53" spans="1:17" s="13" customFormat="1" ht="12.75">
      <c r="A53" s="7">
        <v>50</v>
      </c>
      <c r="B53" s="8" t="s">
        <v>97</v>
      </c>
      <c r="C53" s="8" t="s">
        <v>97</v>
      </c>
      <c r="D53" s="9" t="s">
        <v>18</v>
      </c>
      <c r="E53" s="10">
        <v>1474.05</v>
      </c>
      <c r="F53" s="11">
        <v>0</v>
      </c>
      <c r="G53" s="10">
        <f>(E53+F53)/12</f>
        <v>122.83749999999999</v>
      </c>
      <c r="H53" s="10">
        <f>((E53+F53)*1.333)/12</f>
        <v>163.74238749999998</v>
      </c>
      <c r="I53" s="10">
        <f>(E53+F53)*8%</f>
        <v>117.92399999999999</v>
      </c>
      <c r="J53" s="10">
        <f>(E53+F53)*20%</f>
        <v>294.81</v>
      </c>
      <c r="K53" s="10">
        <f>(E53+F53)*3%</f>
        <v>44.2215</v>
      </c>
      <c r="L53" s="10">
        <f>(E53+F53)*5.8%</f>
        <v>85.49489999999999</v>
      </c>
      <c r="M53" s="10">
        <v>490</v>
      </c>
      <c r="N53" s="10">
        <v>0</v>
      </c>
      <c r="O53" s="10">
        <v>95</v>
      </c>
      <c r="P53" s="10">
        <v>14</v>
      </c>
      <c r="Q53" s="12">
        <f>SUM(E53:P53)</f>
        <v>2902.0802875000004</v>
      </c>
    </row>
    <row r="54" spans="1:18" ht="15">
      <c r="A54" s="7">
        <v>51</v>
      </c>
      <c r="B54" s="8" t="s">
        <v>98</v>
      </c>
      <c r="C54" s="8" t="s">
        <v>98</v>
      </c>
      <c r="D54" s="9" t="s">
        <v>38</v>
      </c>
      <c r="E54" s="10">
        <v>1825.24</v>
      </c>
      <c r="F54" s="11">
        <v>0</v>
      </c>
      <c r="G54" s="10">
        <f>(E54+F54)/12</f>
        <v>152.10333333333332</v>
      </c>
      <c r="H54" s="10">
        <f>((E54+F54)*1.333)/12</f>
        <v>202.75374333333332</v>
      </c>
      <c r="I54" s="10">
        <f>(E54+F54)*8%</f>
        <v>146.0192</v>
      </c>
      <c r="J54" s="10">
        <f>(E54+F54)*20%</f>
        <v>365.048</v>
      </c>
      <c r="K54" s="10">
        <f>(E54+F54)*3%</f>
        <v>54.7572</v>
      </c>
      <c r="L54" s="10">
        <f>(E54+F54)*5.8%</f>
        <v>105.86392</v>
      </c>
      <c r="M54" s="10">
        <v>490</v>
      </c>
      <c r="N54" s="10">
        <v>160</v>
      </c>
      <c r="O54" s="10">
        <v>95</v>
      </c>
      <c r="P54" s="10">
        <v>14</v>
      </c>
      <c r="Q54" s="12">
        <f>SUM(E54:P54)</f>
        <v>3610.785396666666</v>
      </c>
      <c r="R54" s="13"/>
    </row>
    <row r="55" spans="1:18" ht="15">
      <c r="A55" s="7">
        <v>52</v>
      </c>
      <c r="B55" s="8" t="s">
        <v>99</v>
      </c>
      <c r="C55" s="8" t="s">
        <v>100</v>
      </c>
      <c r="D55" s="9" t="s">
        <v>38</v>
      </c>
      <c r="E55" s="10">
        <v>1825.24</v>
      </c>
      <c r="F55" s="11">
        <v>0</v>
      </c>
      <c r="G55" s="10">
        <f>(E55+F55)/12</f>
        <v>152.10333333333332</v>
      </c>
      <c r="H55" s="10">
        <f>((E55+F55)*1.333)/12</f>
        <v>202.75374333333332</v>
      </c>
      <c r="I55" s="10">
        <f>(E55+F55)*8%</f>
        <v>146.0192</v>
      </c>
      <c r="J55" s="10">
        <f>(E55+F55)*20%</f>
        <v>365.048</v>
      </c>
      <c r="K55" s="10">
        <f>(E55+F55)*3%</f>
        <v>54.7572</v>
      </c>
      <c r="L55" s="10">
        <f>(E55+F55)*5.8%</f>
        <v>105.86392</v>
      </c>
      <c r="M55" s="10">
        <v>776</v>
      </c>
      <c r="N55" s="10">
        <v>0</v>
      </c>
      <c r="O55" s="10">
        <v>95</v>
      </c>
      <c r="P55" s="10">
        <v>14</v>
      </c>
      <c r="Q55" s="12">
        <f>SUM(E55:P55)</f>
        <v>3736.785396666666</v>
      </c>
      <c r="R55" s="13"/>
    </row>
    <row r="56" spans="1:17" s="13" customFormat="1" ht="12.75">
      <c r="A56" s="7">
        <v>53</v>
      </c>
      <c r="B56" s="9" t="s">
        <v>101</v>
      </c>
      <c r="C56" s="9" t="s">
        <v>101</v>
      </c>
      <c r="D56" s="9" t="s">
        <v>38</v>
      </c>
      <c r="E56" s="11">
        <v>1825.24</v>
      </c>
      <c r="F56" s="11">
        <v>0</v>
      </c>
      <c r="G56" s="10">
        <f>(E56+F56)/12</f>
        <v>152.10333333333332</v>
      </c>
      <c r="H56" s="10">
        <f>((E56+F56)*1.333)/12</f>
        <v>202.75374333333332</v>
      </c>
      <c r="I56" s="10">
        <f>(E56+F56)*8%</f>
        <v>146.0192</v>
      </c>
      <c r="J56" s="10">
        <f>(E56+F56)*20%</f>
        <v>365.048</v>
      </c>
      <c r="K56" s="10">
        <f>(E56+F56)*3%</f>
        <v>54.7572</v>
      </c>
      <c r="L56" s="10">
        <f>(E56+F56)*5.8%</f>
        <v>105.86392</v>
      </c>
      <c r="M56" s="10">
        <v>776</v>
      </c>
      <c r="N56" s="10">
        <v>160</v>
      </c>
      <c r="O56" s="10">
        <v>95</v>
      </c>
      <c r="P56" s="10">
        <v>14</v>
      </c>
      <c r="Q56" s="12">
        <f>SUM(E56:P56)</f>
        <v>3896.785396666666</v>
      </c>
    </row>
    <row r="57" spans="1:17" ht="15">
      <c r="A57" s="7">
        <v>54</v>
      </c>
      <c r="B57" s="8" t="s">
        <v>102</v>
      </c>
      <c r="C57" s="8" t="s">
        <v>103</v>
      </c>
      <c r="D57" s="9" t="s">
        <v>18</v>
      </c>
      <c r="E57" s="10">
        <v>1474.05</v>
      </c>
      <c r="F57" s="11">
        <v>0</v>
      </c>
      <c r="G57" s="10">
        <f>(E57+F57)/12</f>
        <v>122.83749999999999</v>
      </c>
      <c r="H57" s="10">
        <f>((E57+F57)*1.333)/12</f>
        <v>163.74238749999998</v>
      </c>
      <c r="I57" s="10">
        <f>(E57+F57)*8%</f>
        <v>117.92399999999999</v>
      </c>
      <c r="J57" s="10">
        <f>(E57+F57)*20%</f>
        <v>294.81</v>
      </c>
      <c r="K57" s="10">
        <f>(E57+F57)*3%</f>
        <v>44.2215</v>
      </c>
      <c r="L57" s="10">
        <f>(E57+F57)*5.8%</f>
        <v>85.49489999999999</v>
      </c>
      <c r="M57" s="10">
        <v>490</v>
      </c>
      <c r="N57" s="10">
        <v>160</v>
      </c>
      <c r="O57" s="10">
        <v>95</v>
      </c>
      <c r="P57" s="10">
        <v>14</v>
      </c>
      <c r="Q57" s="12">
        <f>SUM(E57:P57)</f>
        <v>3062.0802875000004</v>
      </c>
    </row>
    <row r="58" spans="1:17" ht="15">
      <c r="A58" s="7">
        <v>55</v>
      </c>
      <c r="B58" s="8" t="s">
        <v>104</v>
      </c>
      <c r="C58" s="8" t="s">
        <v>105</v>
      </c>
      <c r="D58" s="9" t="s">
        <v>18</v>
      </c>
      <c r="E58" s="10">
        <v>1474.05</v>
      </c>
      <c r="F58" s="11">
        <v>0</v>
      </c>
      <c r="G58" s="10">
        <f>(E58+F58)/12</f>
        <v>122.83749999999999</v>
      </c>
      <c r="H58" s="10">
        <f>((E58+F58)*1.333)/12</f>
        <v>163.74238749999998</v>
      </c>
      <c r="I58" s="10">
        <f>(E58+F58)*8%</f>
        <v>117.92399999999999</v>
      </c>
      <c r="J58" s="10">
        <f>(E58+F58)*20%</f>
        <v>294.81</v>
      </c>
      <c r="K58" s="10">
        <f>(E58+F58)*3%</f>
        <v>44.2215</v>
      </c>
      <c r="L58" s="10">
        <f>(E58+F58)*5.8%</f>
        <v>85.49489999999999</v>
      </c>
      <c r="M58" s="10">
        <v>490</v>
      </c>
      <c r="N58" s="10">
        <v>0</v>
      </c>
      <c r="O58" s="10">
        <v>95</v>
      </c>
      <c r="P58" s="10">
        <v>14</v>
      </c>
      <c r="Q58" s="12">
        <f>SUM(E58:P58)</f>
        <v>2902.0802875000004</v>
      </c>
    </row>
    <row r="59" spans="1:17" ht="15">
      <c r="A59" s="7">
        <v>56</v>
      </c>
      <c r="B59" s="2" t="s">
        <v>106</v>
      </c>
      <c r="C59" s="2" t="s">
        <v>106</v>
      </c>
      <c r="D59" s="5"/>
      <c r="E59" s="6"/>
      <c r="F59" s="6"/>
      <c r="G59" s="3"/>
      <c r="H59" s="3"/>
      <c r="I59" s="3"/>
      <c r="J59" s="3"/>
      <c r="K59" s="3"/>
      <c r="L59" s="3"/>
      <c r="M59" s="3"/>
      <c r="N59" s="3"/>
      <c r="O59" s="3"/>
      <c r="P59" s="3"/>
      <c r="Q59" s="4"/>
    </row>
    <row r="60" spans="1:17" ht="15">
      <c r="A60" s="7">
        <v>57</v>
      </c>
      <c r="B60" s="5" t="s">
        <v>107</v>
      </c>
      <c r="C60" s="5" t="s">
        <v>107</v>
      </c>
      <c r="D60" s="5"/>
      <c r="E60" s="6"/>
      <c r="F60" s="6"/>
      <c r="G60" s="3"/>
      <c r="H60" s="3"/>
      <c r="I60" s="3"/>
      <c r="J60" s="3"/>
      <c r="K60" s="3"/>
      <c r="L60" s="3"/>
      <c r="M60" s="3"/>
      <c r="N60" s="3"/>
      <c r="O60" s="3"/>
      <c r="P60" s="3"/>
      <c r="Q60" s="4"/>
    </row>
    <row r="61" spans="1:17" ht="15">
      <c r="A61" s="7">
        <v>58</v>
      </c>
      <c r="B61" s="5" t="s">
        <v>108</v>
      </c>
      <c r="C61" s="5" t="s">
        <v>108</v>
      </c>
      <c r="D61" s="5"/>
      <c r="E61" s="6"/>
      <c r="F61" s="6"/>
      <c r="G61" s="3"/>
      <c r="H61" s="3"/>
      <c r="I61" s="3"/>
      <c r="J61" s="3"/>
      <c r="K61" s="3"/>
      <c r="L61" s="3"/>
      <c r="M61" s="3"/>
      <c r="N61" s="3"/>
      <c r="O61" s="3"/>
      <c r="P61" s="3"/>
      <c r="Q61" s="4"/>
    </row>
    <row r="62" spans="1:17" s="13" customFormat="1" ht="12.75">
      <c r="A62" s="7">
        <v>59</v>
      </c>
      <c r="B62" s="8" t="s">
        <v>109</v>
      </c>
      <c r="C62" s="9" t="s">
        <v>110</v>
      </c>
      <c r="D62" s="9" t="s">
        <v>78</v>
      </c>
      <c r="E62" s="11">
        <v>2018.78</v>
      </c>
      <c r="F62" s="11">
        <v>0</v>
      </c>
      <c r="G62" s="10">
        <f>(E62+F62)/12</f>
        <v>168.23166666666665</v>
      </c>
      <c r="H62" s="10">
        <f>((E62+F62)*1.333)/12</f>
        <v>224.25281166666664</v>
      </c>
      <c r="I62" s="10">
        <f>(E62+F62)*8%</f>
        <v>161.5024</v>
      </c>
      <c r="J62" s="10">
        <f>(E62+F62)*20%</f>
        <v>403.75600000000003</v>
      </c>
      <c r="K62" s="10">
        <f>(E62+F62)*3%</f>
        <v>60.563399999999994</v>
      </c>
      <c r="L62" s="10">
        <f>(E62+F62)*5.8%</f>
        <v>117.08923999999999</v>
      </c>
      <c r="M62" s="10">
        <v>672</v>
      </c>
      <c r="N62" s="10">
        <v>160</v>
      </c>
      <c r="O62" s="10">
        <v>95</v>
      </c>
      <c r="P62" s="10">
        <v>14</v>
      </c>
      <c r="Q62" s="12">
        <f>SUM(E62:P62)</f>
        <v>4095.175518333333</v>
      </c>
    </row>
    <row r="63" spans="1:17" ht="15">
      <c r="A63" s="7">
        <v>60</v>
      </c>
      <c r="B63" s="2" t="s">
        <v>111</v>
      </c>
      <c r="C63" s="2" t="s">
        <v>111</v>
      </c>
      <c r="D63" s="5"/>
      <c r="E63" s="6"/>
      <c r="F63" s="6"/>
      <c r="G63" s="3"/>
      <c r="H63" s="3"/>
      <c r="I63" s="3"/>
      <c r="J63" s="3"/>
      <c r="K63" s="3"/>
      <c r="L63" s="3"/>
      <c r="M63" s="3"/>
      <c r="N63" s="3"/>
      <c r="O63" s="3"/>
      <c r="P63" s="3"/>
      <c r="Q63" s="4"/>
    </row>
    <row r="64" spans="1:17" s="13" customFormat="1" ht="12.75">
      <c r="A64" s="7">
        <v>61</v>
      </c>
      <c r="B64" s="8" t="s">
        <v>112</v>
      </c>
      <c r="C64" s="9" t="s">
        <v>112</v>
      </c>
      <c r="D64" s="9" t="s">
        <v>21</v>
      </c>
      <c r="E64" s="11">
        <v>1825.24</v>
      </c>
      <c r="F64" s="11">
        <v>0</v>
      </c>
      <c r="G64" s="10">
        <f>(E64+F64)/12</f>
        <v>152.10333333333332</v>
      </c>
      <c r="H64" s="10">
        <f>((E64+F64)*1.333)/12</f>
        <v>202.75374333333332</v>
      </c>
      <c r="I64" s="10">
        <f>(E64+F64)*8%</f>
        <v>146.0192</v>
      </c>
      <c r="J64" s="10">
        <f>(E64+F64)*20%</f>
        <v>365.048</v>
      </c>
      <c r="K64" s="10">
        <f>(E64+F64)*3%</f>
        <v>54.7572</v>
      </c>
      <c r="L64" s="10">
        <f>(E64+F64)*5.8%</f>
        <v>105.86392</v>
      </c>
      <c r="M64" s="10">
        <v>490</v>
      </c>
      <c r="N64" s="10">
        <v>160</v>
      </c>
      <c r="O64" s="10">
        <v>95</v>
      </c>
      <c r="P64" s="10">
        <v>14</v>
      </c>
      <c r="Q64" s="12">
        <f>SUM(E64:P64)</f>
        <v>3610.785396666666</v>
      </c>
    </row>
    <row r="65" spans="1:17" ht="15">
      <c r="A65" s="7">
        <v>62</v>
      </c>
      <c r="B65" s="2" t="s">
        <v>113</v>
      </c>
      <c r="C65" s="2" t="s">
        <v>113</v>
      </c>
      <c r="D65" s="5"/>
      <c r="E65" s="6"/>
      <c r="F65" s="6"/>
      <c r="G65" s="3"/>
      <c r="H65" s="3"/>
      <c r="I65" s="3"/>
      <c r="J65" s="3"/>
      <c r="K65" s="3"/>
      <c r="L65" s="3"/>
      <c r="M65" s="3"/>
      <c r="N65" s="3"/>
      <c r="O65" s="3"/>
      <c r="P65" s="3"/>
      <c r="Q65" s="4"/>
    </row>
    <row r="66" spans="1:17" ht="15">
      <c r="A66" s="7">
        <v>63</v>
      </c>
      <c r="B66" s="2" t="s">
        <v>114</v>
      </c>
      <c r="C66" s="2" t="s">
        <v>114</v>
      </c>
      <c r="D66" s="5"/>
      <c r="E66" s="6"/>
      <c r="F66" s="6"/>
      <c r="G66" s="3"/>
      <c r="H66" s="3"/>
      <c r="I66" s="3"/>
      <c r="J66" s="3"/>
      <c r="K66" s="3"/>
      <c r="L66" s="3"/>
      <c r="M66" s="3"/>
      <c r="N66" s="3"/>
      <c r="O66" s="3"/>
      <c r="P66" s="3"/>
      <c r="Q66" s="4"/>
    </row>
    <row r="67" spans="1:17" ht="15">
      <c r="A67" s="7">
        <v>64</v>
      </c>
      <c r="B67" s="2" t="s">
        <v>115</v>
      </c>
      <c r="C67" s="2" t="s">
        <v>115</v>
      </c>
      <c r="D67" s="5"/>
      <c r="E67" s="6"/>
      <c r="F67" s="6"/>
      <c r="G67" s="3"/>
      <c r="H67" s="3"/>
      <c r="I67" s="3"/>
      <c r="J67" s="3"/>
      <c r="K67" s="3"/>
      <c r="L67" s="3"/>
      <c r="M67" s="3"/>
      <c r="N67" s="3"/>
      <c r="O67" s="3"/>
      <c r="P67" s="3"/>
      <c r="Q67" s="4"/>
    </row>
    <row r="68" spans="1:17" ht="15">
      <c r="A68" s="7">
        <v>65</v>
      </c>
      <c r="B68" s="2" t="s">
        <v>116</v>
      </c>
      <c r="C68" s="2" t="s">
        <v>117</v>
      </c>
      <c r="D68" s="5"/>
      <c r="E68" s="6"/>
      <c r="F68" s="6"/>
      <c r="G68" s="3"/>
      <c r="H68" s="3"/>
      <c r="I68" s="3"/>
      <c r="J68" s="3"/>
      <c r="K68" s="3"/>
      <c r="L68" s="3"/>
      <c r="M68" s="3"/>
      <c r="N68" s="3"/>
      <c r="O68" s="3"/>
      <c r="P68" s="3"/>
      <c r="Q68" s="4"/>
    </row>
    <row r="69" spans="1:17" ht="15">
      <c r="A69" s="7">
        <v>66</v>
      </c>
      <c r="B69" s="2" t="s">
        <v>118</v>
      </c>
      <c r="C69" s="2" t="s">
        <v>118</v>
      </c>
      <c r="D69" s="5"/>
      <c r="E69" s="6"/>
      <c r="F69" s="6"/>
      <c r="G69" s="3"/>
      <c r="H69" s="3"/>
      <c r="I69" s="3"/>
      <c r="J69" s="3"/>
      <c r="K69" s="3"/>
      <c r="L69" s="3"/>
      <c r="M69" s="3"/>
      <c r="N69" s="3"/>
      <c r="O69" s="3"/>
      <c r="P69" s="3"/>
      <c r="Q69" s="4"/>
    </row>
    <row r="70" spans="1:17" s="13" customFormat="1" ht="12.75">
      <c r="A70" s="7">
        <v>67</v>
      </c>
      <c r="B70" s="8" t="s">
        <v>119</v>
      </c>
      <c r="C70" s="9" t="s">
        <v>119</v>
      </c>
      <c r="D70" s="9" t="s">
        <v>120</v>
      </c>
      <c r="E70" s="11">
        <v>3092.31</v>
      </c>
      <c r="F70" s="11">
        <v>0</v>
      </c>
      <c r="G70" s="10">
        <f>(E70+F70)/12</f>
        <v>257.6925</v>
      </c>
      <c r="H70" s="10">
        <f>((E70+F70)*1.333)/12</f>
        <v>343.5041025</v>
      </c>
      <c r="I70" s="10">
        <f>(E70+F70)*8%</f>
        <v>247.3848</v>
      </c>
      <c r="J70" s="10">
        <f>(E70+F70)*20%</f>
        <v>618.462</v>
      </c>
      <c r="K70" s="10">
        <f>(E70+F70)*3%</f>
        <v>92.7693</v>
      </c>
      <c r="L70" s="10">
        <f>(E70+F70)*5.8%</f>
        <v>179.35397999999998</v>
      </c>
      <c r="M70" s="10">
        <v>490</v>
      </c>
      <c r="N70" s="10">
        <v>0</v>
      </c>
      <c r="O70" s="10">
        <v>95</v>
      </c>
      <c r="P70" s="10">
        <v>23</v>
      </c>
      <c r="Q70" s="12">
        <f>SUM(E70:P70)</f>
        <v>5439.4766825</v>
      </c>
    </row>
    <row r="71" spans="1:17" ht="15">
      <c r="A71" s="7">
        <v>68</v>
      </c>
      <c r="B71" s="2" t="s">
        <v>121</v>
      </c>
      <c r="C71" s="2" t="s">
        <v>121</v>
      </c>
      <c r="D71" s="5"/>
      <c r="E71" s="6"/>
      <c r="F71" s="6"/>
      <c r="G71" s="3"/>
      <c r="H71" s="3"/>
      <c r="I71" s="3"/>
      <c r="J71" s="3"/>
      <c r="K71" s="3"/>
      <c r="L71" s="3"/>
      <c r="M71" s="3"/>
      <c r="N71" s="3"/>
      <c r="O71" s="3"/>
      <c r="P71" s="3"/>
      <c r="Q71" s="4"/>
    </row>
    <row r="72" spans="1:17" ht="15">
      <c r="A72" s="7">
        <v>69</v>
      </c>
      <c r="B72" s="2" t="s">
        <v>122</v>
      </c>
      <c r="C72" s="2" t="s">
        <v>122</v>
      </c>
      <c r="D72" s="5"/>
      <c r="E72" s="6"/>
      <c r="F72" s="6"/>
      <c r="G72" s="3"/>
      <c r="H72" s="3"/>
      <c r="I72" s="3"/>
      <c r="J72" s="3"/>
      <c r="K72" s="3"/>
      <c r="L72" s="3"/>
      <c r="M72" s="3"/>
      <c r="N72" s="3"/>
      <c r="O72" s="3"/>
      <c r="P72" s="3"/>
      <c r="Q72" s="4"/>
    </row>
    <row r="73" spans="1:17" s="13" customFormat="1" ht="12.75">
      <c r="A73" s="7">
        <v>70</v>
      </c>
      <c r="B73" s="8" t="s">
        <v>123</v>
      </c>
      <c r="C73" s="8" t="s">
        <v>123</v>
      </c>
      <c r="D73" s="9" t="s">
        <v>38</v>
      </c>
      <c r="E73" s="11">
        <v>1825.24</v>
      </c>
      <c r="F73" s="11">
        <v>0</v>
      </c>
      <c r="G73" s="10">
        <f>(E73+F73)/12</f>
        <v>152.10333333333332</v>
      </c>
      <c r="H73" s="10">
        <f>((E73+F73)*1.333)/12</f>
        <v>202.75374333333332</v>
      </c>
      <c r="I73" s="10">
        <f>(E73+F73)*8%</f>
        <v>146.0192</v>
      </c>
      <c r="J73" s="10">
        <f>(E73+F73)*20%</f>
        <v>365.048</v>
      </c>
      <c r="K73" s="10">
        <f>(E73+F73)*3%</f>
        <v>54.7572</v>
      </c>
      <c r="L73" s="10">
        <f>(E73+F73)*5.8%</f>
        <v>105.86392</v>
      </c>
      <c r="M73" s="10">
        <v>490</v>
      </c>
      <c r="N73" s="10">
        <v>160</v>
      </c>
      <c r="O73" s="10">
        <v>95</v>
      </c>
      <c r="P73" s="10">
        <v>14</v>
      </c>
      <c r="Q73" s="12">
        <f>SUM(E73:P73)</f>
        <v>3610.785396666666</v>
      </c>
    </row>
    <row r="74" spans="1:17" ht="15">
      <c r="A74" s="7">
        <v>71</v>
      </c>
      <c r="B74" s="2" t="s">
        <v>124</v>
      </c>
      <c r="C74" s="2" t="s">
        <v>125</v>
      </c>
      <c r="D74" s="5"/>
      <c r="E74" s="6"/>
      <c r="F74" s="6"/>
      <c r="G74" s="3"/>
      <c r="H74" s="3"/>
      <c r="I74" s="3"/>
      <c r="J74" s="3"/>
      <c r="K74" s="3"/>
      <c r="L74" s="3"/>
      <c r="M74" s="3"/>
      <c r="N74" s="3"/>
      <c r="O74" s="3"/>
      <c r="P74" s="3"/>
      <c r="Q74" s="4"/>
    </row>
    <row r="75" spans="1:17" s="13" customFormat="1" ht="12.75">
      <c r="A75" s="7">
        <v>72</v>
      </c>
      <c r="B75" s="8" t="s">
        <v>126</v>
      </c>
      <c r="C75" s="8" t="s">
        <v>127</v>
      </c>
      <c r="D75" s="9" t="s">
        <v>38</v>
      </c>
      <c r="E75" s="11">
        <v>1825.24</v>
      </c>
      <c r="F75" s="11">
        <v>0</v>
      </c>
      <c r="G75" s="10">
        <f>(E75+F75)/12</f>
        <v>152.10333333333332</v>
      </c>
      <c r="H75" s="10">
        <f>((E75+F75)*1.333)/12</f>
        <v>202.75374333333332</v>
      </c>
      <c r="I75" s="10">
        <f>(E75+F75)*8%</f>
        <v>146.0192</v>
      </c>
      <c r="J75" s="10">
        <f>(E75+F75)*20%</f>
        <v>365.048</v>
      </c>
      <c r="K75" s="10">
        <f>(E75+F75)*3%</f>
        <v>54.7572</v>
      </c>
      <c r="L75" s="10">
        <f>(E75+F75)*5.8%</f>
        <v>105.86392</v>
      </c>
      <c r="M75" s="10">
        <v>776</v>
      </c>
      <c r="N75" s="10">
        <v>160</v>
      </c>
      <c r="O75" s="10">
        <v>95</v>
      </c>
      <c r="P75" s="10">
        <v>14</v>
      </c>
      <c r="Q75" s="12">
        <f>SUM(E75:P75)</f>
        <v>3896.785396666666</v>
      </c>
    </row>
    <row r="76" spans="1:17" ht="15">
      <c r="A76" s="7">
        <v>73</v>
      </c>
      <c r="B76" s="2" t="s">
        <v>128</v>
      </c>
      <c r="C76" s="2" t="s">
        <v>128</v>
      </c>
      <c r="D76" s="5"/>
      <c r="E76" s="3"/>
      <c r="F76" s="6"/>
      <c r="G76" s="3"/>
      <c r="H76" s="3"/>
      <c r="I76" s="3"/>
      <c r="J76" s="3"/>
      <c r="K76" s="3"/>
      <c r="L76" s="3"/>
      <c r="M76" s="3"/>
      <c r="N76" s="3"/>
      <c r="O76" s="3"/>
      <c r="P76" s="3"/>
      <c r="Q76" s="4"/>
    </row>
    <row r="77" spans="1:3" ht="15">
      <c r="A77" s="7">
        <v>74</v>
      </c>
      <c r="B77" s="2" t="s">
        <v>129</v>
      </c>
      <c r="C77" s="2" t="s">
        <v>129</v>
      </c>
    </row>
    <row r="78" spans="1:3" ht="15">
      <c r="A78" s="7">
        <v>75</v>
      </c>
      <c r="B78" s="2" t="s">
        <v>130</v>
      </c>
      <c r="C78" s="2" t="s">
        <v>130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Q2"/>
  </mergeCells>
  <printOptions/>
  <pageMargins left="0.511811024" right="0.511811024" top="0.787401575" bottom="0.787401575" header="0.31496062" footer="0.31496062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Alcantara</dc:creator>
  <cp:keywords/>
  <dc:description/>
  <cp:lastModifiedBy>ANDRESSA ALCANTARA</cp:lastModifiedBy>
  <dcterms:created xsi:type="dcterms:W3CDTF">2022-11-10T15:02:57Z</dcterms:created>
  <dcterms:modified xsi:type="dcterms:W3CDTF">2023-12-29T13:58:02Z</dcterms:modified>
  <cp:category/>
  <cp:version/>
  <cp:contentType/>
  <cp:contentStatus/>
</cp:coreProperties>
</file>